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65" windowWidth="27795" windowHeight="11700" activeTab="1"/>
  </bookViews>
  <sheets>
    <sheet name="МРТ_Дети_2019" sheetId="1" r:id="rId1"/>
    <sheet name="МРТ_Взрослые_2019" sheetId="3" r:id="rId2"/>
    <sheet name="Лист2" sheetId="2" r:id="rId3"/>
  </sheets>
  <externalReferences>
    <externalReference r:id="rId4"/>
  </externalReferences>
  <definedNames>
    <definedName name="_xlnm.Print_Titles" localSheetId="1">МРТ_Взрослые_2019!$A:$C</definedName>
  </definedNames>
  <calcPr calcId="145621"/>
</workbook>
</file>

<file path=xl/calcChain.xml><?xml version="1.0" encoding="utf-8"?>
<calcChain xmlns="http://schemas.openxmlformats.org/spreadsheetml/2006/main">
  <c r="E4" i="3" l="1"/>
  <c r="F4" i="3"/>
  <c r="G4" i="3"/>
  <c r="H4" i="3"/>
  <c r="D5" i="3"/>
  <c r="F5" i="3"/>
  <c r="G5" i="3"/>
  <c r="H5" i="3"/>
  <c r="L16" i="3"/>
  <c r="H16" i="3"/>
  <c r="G16" i="3"/>
  <c r="F16" i="3"/>
  <c r="E16" i="3"/>
  <c r="E15" i="3"/>
  <c r="E14" i="3"/>
  <c r="J13" i="3"/>
  <c r="K13" i="3" s="1"/>
  <c r="J12" i="3"/>
  <c r="K12" i="3" s="1"/>
  <c r="J11" i="3"/>
  <c r="K11" i="3" s="1"/>
  <c r="K10" i="3"/>
  <c r="BF9" i="3"/>
  <c r="BD9" i="3"/>
  <c r="BB9" i="3"/>
  <c r="AZ9" i="3"/>
  <c r="AX9" i="3"/>
  <c r="AV9" i="3"/>
  <c r="AT9" i="3"/>
  <c r="AR9" i="3"/>
  <c r="AP9" i="3"/>
  <c r="AN9" i="3"/>
  <c r="AL9" i="3"/>
  <c r="AJ9" i="3"/>
  <c r="AG9" i="3"/>
  <c r="AB9" i="3"/>
  <c r="AA9" i="3"/>
  <c r="V9" i="3"/>
  <c r="S9" i="3"/>
  <c r="Q9" i="3"/>
  <c r="O9" i="3"/>
  <c r="E3" i="3"/>
  <c r="D3" i="3"/>
  <c r="E5" i="3" l="1"/>
  <c r="H12" i="3" s="1"/>
  <c r="E12" i="3"/>
  <c r="I12" i="3" s="1"/>
  <c r="J15" i="3"/>
  <c r="K15" i="3" s="1"/>
  <c r="J16" i="3"/>
  <c r="I15" i="3"/>
  <c r="I14" i="3"/>
  <c r="I13" i="3"/>
  <c r="J14" i="3"/>
  <c r="K14" i="3" s="1"/>
  <c r="G12" i="3"/>
  <c r="F12" i="3"/>
  <c r="N9" i="3"/>
  <c r="K16" i="3"/>
  <c r="I16" i="3" l="1"/>
</calcChain>
</file>

<file path=xl/sharedStrings.xml><?xml version="1.0" encoding="utf-8"?>
<sst xmlns="http://schemas.openxmlformats.org/spreadsheetml/2006/main" count="246" uniqueCount="126">
  <si>
    <t>Маршрутизация пациентов для проведения МРТ по направлению медицинских организаций, осуществляющих деятельность в системе обязательного медицинского страхования</t>
  </si>
  <si>
    <t>Контрольные цифры:</t>
  </si>
  <si>
    <t>ЛОГБУЗ "ДКБ"</t>
  </si>
  <si>
    <t>МО / район</t>
  </si>
  <si>
    <t>Всего</t>
  </si>
  <si>
    <t>по направлениям своей МО</t>
  </si>
  <si>
    <t>по направлениям из районов</t>
  </si>
  <si>
    <t>Исслед-я МРТ Д</t>
  </si>
  <si>
    <t>Исслед-я МРТ Д с контраст.</t>
  </si>
  <si>
    <t>Описания всего</t>
  </si>
  <si>
    <t>Описания</t>
  </si>
  <si>
    <t>Бокситогорский район</t>
  </si>
  <si>
    <t>ГБУЗ ЛО «Бокситогорская МБ»</t>
  </si>
  <si>
    <t>Волосовский район</t>
  </si>
  <si>
    <t>ГБУЗ ЛО «Волосовская МБ»</t>
  </si>
  <si>
    <t>Волховский район</t>
  </si>
  <si>
    <t>ГБУЗ ЛО «Волховская МБ»</t>
  </si>
  <si>
    <t>НУЗ «Отделенческая больница на ст.Волховстрой» ОАО «РЖД»</t>
  </si>
  <si>
    <t>Всеволожский район</t>
  </si>
  <si>
    <t>ГБУЗ ЛО «Всеволожская КМБ»</t>
  </si>
  <si>
    <t>ГБУЗ ЛО «Токсовская МБ»</t>
  </si>
  <si>
    <t>ГБУЗ ЛО «Сертоловская ГБ»</t>
  </si>
  <si>
    <t>ООО «Мой Доктор»</t>
  </si>
  <si>
    <t>Выборгский район</t>
  </si>
  <si>
    <t>ГБУЗ ЛО «Выборгская  МБ»</t>
  </si>
  <si>
    <t>ГБУЗ ЛО «Выборгская ДГБ»</t>
  </si>
  <si>
    <t>ГБУЗ ЛО «Рощинская РБ»</t>
  </si>
  <si>
    <t>ГБУЗ ЛО «Приморская РБ»</t>
  </si>
  <si>
    <t>ЧУЗ "РЖД-Медицина" г. Выборг</t>
  </si>
  <si>
    <t>Гатчинский район</t>
  </si>
  <si>
    <t>ГБУЗ ЛО «Гатчинская КМБ»</t>
  </si>
  <si>
    <t>ГБУЗ ЛО «Вырицкая РБ»</t>
  </si>
  <si>
    <t>Кингисеппский район</t>
  </si>
  <si>
    <t>ГБУЗ ЛО «Кингисеппская МБ»</t>
  </si>
  <si>
    <t>Киришский район</t>
  </si>
  <si>
    <t>ГБУЗ ЛО «Киришская КМБ»</t>
  </si>
  <si>
    <t>Кировский район</t>
  </si>
  <si>
    <t>ГБУЗ ЛО «Кировская МБ»</t>
  </si>
  <si>
    <t>Лодейнопольский район</t>
  </si>
  <si>
    <t>ГБУЗ ЛО «Лодейнопольская МБ»</t>
  </si>
  <si>
    <t>Ломоносовский район</t>
  </si>
  <si>
    <t>ГБУЗ ЛО «Ломоносовская МБ»</t>
  </si>
  <si>
    <t>Лужский район</t>
  </si>
  <si>
    <t>ГБУЗ ЛО «Лужская МБ»</t>
  </si>
  <si>
    <t>Подпорожский район</t>
  </si>
  <si>
    <t>ГБУЗ ЛО «Подпорожская МБ»</t>
  </si>
  <si>
    <t>Приозерский район</t>
  </si>
  <si>
    <t>ГБУЗ ЛО «Приозерская МБ»</t>
  </si>
  <si>
    <t>Сланцевский район</t>
  </si>
  <si>
    <t>ГБУЗ ЛО «Сланцевская МБ»</t>
  </si>
  <si>
    <t>Сосновоборский ГО</t>
  </si>
  <si>
    <t>ФГБУЗ ЦМСЧ № 38 ФМБА России</t>
  </si>
  <si>
    <t>Тихвинский район</t>
  </si>
  <si>
    <t>ГБУЗ ЛО «Тихвинская МБ»</t>
  </si>
  <si>
    <t>Тосненский район</t>
  </si>
  <si>
    <t>ГБУЗ ЛО «Тосненская КМБ»</t>
  </si>
  <si>
    <t>ИТОГО</t>
  </si>
  <si>
    <t>МРТ Д</t>
  </si>
  <si>
    <t>Предварительное распределение объемов МП по медицинским услугам МРТ по ТПОМС на 2019 год - АМП лечеб.</t>
  </si>
  <si>
    <t>соотнош. исслед./ описаний</t>
  </si>
  <si>
    <t>без контраста</t>
  </si>
  <si>
    <t>контраст</t>
  </si>
  <si>
    <t>МО лечения</t>
  </si>
  <si>
    <t>Подгруппа планирования маршрутизации пациентов для проведения МРТ по направлению медицинских организаций, оказывающих ПМСП прикрепленному населению, осуществляющих деятельность в системе обязательного медицинского страхования</t>
  </si>
  <si>
    <t>ЛОКБ</t>
  </si>
  <si>
    <t>Всего на ЛООД и на районы</t>
  </si>
  <si>
    <t>ЛООД</t>
  </si>
  <si>
    <t>Объемы районы</t>
  </si>
  <si>
    <t>НУЗ «Отделенческая б-ца на ст.Волховстрой»</t>
  </si>
  <si>
    <t>ЧУЗ "РЖД-Медицина" Выборг</t>
  </si>
  <si>
    <t>По направлениям ЛОКБ</t>
  </si>
  <si>
    <t>По направлениям из из рай-ов</t>
  </si>
  <si>
    <t>По направлениям ЛООД</t>
  </si>
  <si>
    <t>числен.</t>
  </si>
  <si>
    <t>онко "С"</t>
  </si>
  <si>
    <t>прочие</t>
  </si>
  <si>
    <t>Описаний</t>
  </si>
  <si>
    <t>МРТ</t>
  </si>
  <si>
    <t>МРТ с контр-ем</t>
  </si>
  <si>
    <t>Исследований</t>
  </si>
  <si>
    <t xml:space="preserve">Всего </t>
  </si>
  <si>
    <t>ООО "МАРТ"</t>
  </si>
  <si>
    <t>Описание МРТ/с контр-ем</t>
  </si>
  <si>
    <t>ООО "МАРТ" Итог</t>
  </si>
  <si>
    <t>ООО "ЛДЦ МИБС"</t>
  </si>
  <si>
    <t>ООО "ЛДЦ МИБС" Итог</t>
  </si>
  <si>
    <t>ООО "ЛДЦ МИБС" ОНКО</t>
  </si>
  <si>
    <t>ООО "ЛДЦ МИБС" ОНКО Итог</t>
  </si>
  <si>
    <t>ГБУЗ ЛОКБ</t>
  </si>
  <si>
    <t>ГБУЗ ЛОКБ Итог</t>
  </si>
  <si>
    <t>ООО "Ай-Клиник Петергоф"</t>
  </si>
  <si>
    <t>ООО "Ай-Клиник Петергоф" Итог</t>
  </si>
  <si>
    <t>НУЗ "Отделенческая больница на ст.Волховстрой ОАО РЖД"</t>
  </si>
  <si>
    <t>НУЗ "Отделенческая больница на ст.Волховстрой ОАО РЖД" Итог</t>
  </si>
  <si>
    <t>ГБУЗ ЛО "Лодейнопольская МБ"</t>
  </si>
  <si>
    <t>У2.1МРТ</t>
  </si>
  <si>
    <t>У2.1МРТ с контрастированием</t>
  </si>
  <si>
    <t>У2.1Описание МРТ</t>
  </si>
  <si>
    <t>ГБУЗ ЛО "Лодейнопольская МБ" Итог</t>
  </si>
  <si>
    <t>МРТ Д с контр-ем</t>
  </si>
  <si>
    <t>Описание МРТ Д/с контр-ем</t>
  </si>
  <si>
    <t>ЛОГБУЗ "ДКБ" Итог</t>
  </si>
  <si>
    <t xml:space="preserve">ФГБУЗ КБ № 122 им. Л.Г. Соколова ФМБА       </t>
  </si>
  <si>
    <t>ФГБУЗ КБ № 122 им. Л.Г. Соколова ФМБА Итог</t>
  </si>
  <si>
    <t>ФГБОУ ВО СЗГМУ им.И.И.Мечникова Минздрав РФ</t>
  </si>
  <si>
    <t>ФГБОУ ВО СЗГМУ им.И.И.Мечникова Минздрав РФ Итог</t>
  </si>
  <si>
    <t>ФГБУ "СПб НИИФ" Минздрава России</t>
  </si>
  <si>
    <t>ФГБУ "СПб НИИФ" Минздрава России Итог</t>
  </si>
  <si>
    <t>ООО "Медиус и К"</t>
  </si>
  <si>
    <t>ООО "Медиус и К" Итог</t>
  </si>
  <si>
    <t>АО "Современные медицинские технологии"</t>
  </si>
  <si>
    <t>АО "Современные медицинские технологии" Итог</t>
  </si>
  <si>
    <t>АО "Современные медицинские технологии" ОНКО</t>
  </si>
  <si>
    <t>АО "Современные медицинские технологии" ОНКО Итог</t>
  </si>
  <si>
    <t xml:space="preserve">ФГБУ "КДЦ с поликлиникой" </t>
  </si>
  <si>
    <t>ФГБУ "КДЦ с поликлиникой" Итог</t>
  </si>
  <si>
    <t>ФГБУ "КДЦ с поликлиникой"  ОНКО</t>
  </si>
  <si>
    <t>ФГБУ "КДЦ с поликлиникой" ОНКО Итог</t>
  </si>
  <si>
    <t>ООО "МРТ"</t>
  </si>
  <si>
    <t>ООО "МРТ" Итог</t>
  </si>
  <si>
    <t>ООО "МСС" онко</t>
  </si>
  <si>
    <t>ООО "МСС" онко Итог</t>
  </si>
  <si>
    <t>ООО "Томоград СПб"</t>
  </si>
  <si>
    <t>ООО "Томоград СПб" Итог</t>
  </si>
  <si>
    <t>ГБУЗ ЛО "Гатчинская КМБ"</t>
  </si>
  <si>
    <t>ГБУЗ ЛО "Гатчинская КМБ" Итог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</si>
</sst>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3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i/>
      <sz val="13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sz val="10"/>
      <color indexed="64"/>
      <name val="Times New Roman"/>
      <family val="1"/>
    </font>
    <font>
      <sz val="10"/>
      <color indexed="64"/>
      <name val="Times New Roman"/>
      <family val="1"/>
    </font>
    <font>
      <sz val="9"/>
      <color indexed="64"/>
      <name val="Times New Roman"/>
      <family val="1"/>
    </font>
    <font>
      <sz val="10"/>
      <name val="Times New Roman"/>
      <family val="1"/>
    </font>
    <font>
      <b/>
      <sz val="11"/>
      <color theme="1"/>
      <name val="Calibri"/>
      <family val="2"/>
      <scheme val="minor"/>
    </font>
    <font>
      <b/>
      <sz val="10"/>
      <color rgb="FF002060"/>
      <name val="Arial"/>
      <family val="2"/>
      <charset val="204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indexed="64"/>
      <name val="Calibri"/>
      <family val="2"/>
      <charset val="204"/>
    </font>
    <font>
      <sz val="11"/>
      <color indexed="64"/>
      <name val="Calibri"/>
      <family val="2"/>
      <charset val="204"/>
    </font>
    <font>
      <sz val="11"/>
      <name val="Calibri"/>
      <family val="2"/>
      <charset val="204"/>
    </font>
    <font>
      <b/>
      <sz val="11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05">
    <xf numFmtId="0" fontId="0" fillId="0" borderId="0" xfId="0"/>
    <xf numFmtId="0" fontId="0" fillId="0" borderId="0" xfId="0" applyFill="1"/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0" xfId="0" applyFont="1" applyFill="1"/>
    <xf numFmtId="0" fontId="0" fillId="0" borderId="0" xfId="0" applyFill="1" applyAlignment="1">
      <alignment horizontal="center"/>
    </xf>
    <xf numFmtId="0" fontId="2" fillId="0" borderId="2" xfId="0" applyFont="1" applyFill="1" applyBorder="1"/>
    <xf numFmtId="0" fontId="0" fillId="0" borderId="2" xfId="0" applyFill="1" applyBorder="1" applyAlignment="1">
      <alignment horizontal="center"/>
    </xf>
    <xf numFmtId="0" fontId="7" fillId="0" borderId="2" xfId="0" applyFont="1" applyFill="1" applyBorder="1" applyAlignment="1">
      <alignment horizontal="center" vertical="center"/>
    </xf>
    <xf numFmtId="0" fontId="2" fillId="0" borderId="0" xfId="0" applyFont="1" applyFill="1" applyBorder="1"/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8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0" xfId="0" applyFont="1" applyFill="1"/>
    <xf numFmtId="0" fontId="0" fillId="0" borderId="2" xfId="0" applyFill="1" applyBorder="1"/>
    <xf numFmtId="0" fontId="2" fillId="0" borderId="2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0" fillId="0" borderId="2" xfId="0" applyFill="1" applyBorder="1" applyAlignment="1">
      <alignment horizontal="center" vertical="center" wrapText="1"/>
    </xf>
    <xf numFmtId="3" fontId="4" fillId="0" borderId="0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3" fontId="7" fillId="0" borderId="2" xfId="0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vertical="center"/>
    </xf>
    <xf numFmtId="0" fontId="2" fillId="0" borderId="5" xfId="0" applyFont="1" applyFill="1" applyBorder="1" applyAlignment="1">
      <alignment horizontal="center" vertical="center"/>
    </xf>
    <xf numFmtId="3" fontId="2" fillId="0" borderId="3" xfId="0" applyNumberFormat="1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 shrinkToFit="1"/>
    </xf>
    <xf numFmtId="0" fontId="12" fillId="0" borderId="2" xfId="0" applyFont="1" applyFill="1" applyBorder="1" applyAlignment="1">
      <alignment horizontal="center" vertical="center" wrapText="1" shrinkToFit="1"/>
    </xf>
    <xf numFmtId="0" fontId="14" fillId="0" borderId="2" xfId="0" applyFont="1" applyFill="1" applyBorder="1" applyAlignment="1">
      <alignment horizontal="center" vertical="center" wrapText="1" shrinkToFit="1"/>
    </xf>
    <xf numFmtId="0" fontId="9" fillId="0" borderId="0" xfId="0" applyFont="1" applyFill="1" applyAlignment="1">
      <alignment horizontal="center" wrapText="1"/>
    </xf>
    <xf numFmtId="0" fontId="0" fillId="0" borderId="2" xfId="0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/>
    </xf>
    <xf numFmtId="3" fontId="2" fillId="0" borderId="5" xfId="0" applyNumberFormat="1" applyFont="1" applyFill="1" applyBorder="1" applyAlignment="1">
      <alignment horizontal="center"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3" fontId="0" fillId="0" borderId="5" xfId="0" applyNumberFormat="1" applyFill="1" applyBorder="1" applyAlignment="1">
      <alignment horizontal="center" vertical="center" wrapText="1"/>
    </xf>
    <xf numFmtId="0" fontId="9" fillId="0" borderId="2" xfId="0" applyFont="1" applyFill="1" applyBorder="1"/>
    <xf numFmtId="3" fontId="1" fillId="0" borderId="5" xfId="0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left" vertical="center"/>
    </xf>
    <xf numFmtId="3" fontId="2" fillId="0" borderId="2" xfId="0" applyNumberFormat="1" applyFont="1" applyFill="1" applyBorder="1" applyAlignment="1">
      <alignment horizontal="center" vertical="center"/>
    </xf>
    <xf numFmtId="3" fontId="0" fillId="0" borderId="2" xfId="0" applyNumberForma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6" fillId="0" borderId="2" xfId="0" applyFont="1" applyFill="1" applyBorder="1" applyAlignment="1"/>
    <xf numFmtId="3" fontId="2" fillId="0" borderId="2" xfId="0" applyNumberFormat="1" applyFont="1" applyFill="1" applyBorder="1" applyAlignment="1">
      <alignment horizontal="center"/>
    </xf>
    <xf numFmtId="0" fontId="15" fillId="0" borderId="0" xfId="0" applyFont="1" applyFill="1"/>
    <xf numFmtId="1" fontId="15" fillId="0" borderId="2" xfId="0" applyNumberFormat="1" applyFont="1" applyFill="1" applyBorder="1" applyAlignment="1">
      <alignment horizontal="center"/>
    </xf>
    <xf numFmtId="0" fontId="8" fillId="0" borderId="2" xfId="0" applyFont="1" applyFill="1" applyBorder="1"/>
    <xf numFmtId="3" fontId="8" fillId="0" borderId="2" xfId="0" applyNumberFormat="1" applyFont="1" applyFill="1" applyBorder="1" applyAlignment="1">
      <alignment horizontal="center"/>
    </xf>
    <xf numFmtId="3" fontId="15" fillId="0" borderId="2" xfId="0" applyNumberFormat="1" applyFont="1" applyFill="1" applyBorder="1" applyAlignment="1">
      <alignment horizontal="center"/>
    </xf>
    <xf numFmtId="0" fontId="9" fillId="0" borderId="2" xfId="0" applyFont="1" applyFill="1" applyBorder="1" applyAlignment="1">
      <alignment wrapText="1"/>
    </xf>
    <xf numFmtId="0" fontId="16" fillId="0" borderId="2" xfId="0" applyFont="1" applyFill="1" applyBorder="1" applyAlignment="1">
      <alignment wrapText="1"/>
    </xf>
    <xf numFmtId="0" fontId="16" fillId="0" borderId="3" xfId="0" applyFont="1" applyFill="1" applyBorder="1" applyAlignment="1"/>
    <xf numFmtId="1" fontId="15" fillId="0" borderId="3" xfId="0" applyNumberFormat="1" applyFont="1" applyFill="1" applyBorder="1" applyAlignment="1">
      <alignment horizontal="center"/>
    </xf>
    <xf numFmtId="0" fontId="8" fillId="0" borderId="0" xfId="0" applyFont="1" applyFill="1" applyBorder="1"/>
    <xf numFmtId="0" fontId="19" fillId="0" borderId="5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vertical="center"/>
    </xf>
    <xf numFmtId="0" fontId="20" fillId="0" borderId="2" xfId="0" applyFont="1" applyFill="1" applyBorder="1" applyAlignment="1">
      <alignment vertical="center" wrapText="1" shrinkToFit="1"/>
    </xf>
    <xf numFmtId="0" fontId="21" fillId="0" borderId="2" xfId="0" applyFont="1" applyFill="1" applyBorder="1" applyAlignment="1">
      <alignment vertical="center" wrapText="1" shrinkToFit="1"/>
    </xf>
    <xf numFmtId="0" fontId="22" fillId="0" borderId="2" xfId="0" applyFont="1" applyFill="1" applyBorder="1" applyAlignment="1">
      <alignment horizontal="center"/>
    </xf>
    <xf numFmtId="0" fontId="22" fillId="0" borderId="2" xfId="0" applyFont="1" applyFill="1" applyBorder="1"/>
    <xf numFmtId="9" fontId="7" fillId="0" borderId="5" xfId="0" applyNumberFormat="1" applyFont="1" applyFill="1" applyBorder="1" applyAlignment="1">
      <alignment horizontal="center" vertical="center"/>
    </xf>
    <xf numFmtId="3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3" fontId="10" fillId="0" borderId="0" xfId="0" applyNumberFormat="1" applyFont="1" applyFill="1" applyAlignment="1">
      <alignment horizontal="center"/>
    </xf>
    <xf numFmtId="9" fontId="2" fillId="0" borderId="5" xfId="1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/>
    </xf>
    <xf numFmtId="3" fontId="18" fillId="0" borderId="0" xfId="0" applyNumberFormat="1" applyFont="1" applyFill="1" applyAlignment="1">
      <alignment horizontal="center"/>
    </xf>
    <xf numFmtId="0" fontId="9" fillId="0" borderId="2" xfId="0" applyFont="1" applyFill="1" applyBorder="1" applyAlignment="1">
      <alignment horizontal="center"/>
    </xf>
    <xf numFmtId="9" fontId="2" fillId="0" borderId="5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3" fontId="0" fillId="0" borderId="0" xfId="0" applyNumberFormat="1" applyFill="1" applyAlignment="1">
      <alignment horizontal="center"/>
    </xf>
    <xf numFmtId="1" fontId="0" fillId="0" borderId="2" xfId="0" applyNumberFormat="1" applyFill="1" applyBorder="1" applyAlignment="1">
      <alignment horizontal="center"/>
    </xf>
    <xf numFmtId="9" fontId="0" fillId="0" borderId="2" xfId="0" applyNumberForma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3" fontId="8" fillId="0" borderId="2" xfId="0" applyNumberFormat="1" applyFont="1" applyFill="1" applyBorder="1" applyAlignment="1">
      <alignment horizontal="center" vertical="center"/>
    </xf>
    <xf numFmtId="3" fontId="15" fillId="0" borderId="3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/>
    </xf>
    <xf numFmtId="0" fontId="0" fillId="0" borderId="2" xfId="0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</cellXfs>
  <cellStyles count="2">
    <cellStyle name="Обычный" xfId="0" builtinId="0"/>
    <cellStyle name="Процент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lan3.lokz/Downloads/&#1050;&#1086;&#1087;&#1080;&#1103;%20&#1056;&#1072;&#1089;&#1087;&#1088;&#1077;&#1076;&#1077;&#1083;&#1077;&#1085;&#1080;&#1077;%20&#1052;&#1056;&#1058;%202019_21.12.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Ц для МРТ 2019"/>
      <sheetName val="предвар.данные"/>
      <sheetName val="Дети"/>
      <sheetName val="Взрослые"/>
      <sheetName val="Лист3"/>
    </sheetNames>
    <sheetDataSet>
      <sheetData sheetId="0"/>
      <sheetData sheetId="1">
        <row r="96">
          <cell r="H96">
            <v>1.1207606973058637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0"/>
  <sheetViews>
    <sheetView zoomScaleNormal="100" workbookViewId="0">
      <pane xSplit="2" ySplit="4" topLeftCell="C5" activePane="bottomRight" state="frozen"/>
      <selection pane="topRight" activeCell="C1" sqref="C1"/>
      <selection pane="bottomLeft" activeCell="A7" sqref="A7"/>
      <selection pane="bottomRight" activeCell="B10" sqref="B10"/>
    </sheetView>
  </sheetViews>
  <sheetFormatPr defaultRowHeight="15" x14ac:dyDescent="0.25"/>
  <cols>
    <col min="1" max="1" width="4.140625" style="6" customWidth="1"/>
    <col min="2" max="2" width="31.42578125" style="1" customWidth="1"/>
    <col min="3" max="3" width="8.28515625" style="5" customWidth="1"/>
    <col min="4" max="4" width="8.7109375" style="5" customWidth="1"/>
    <col min="5" max="5" width="8.85546875" style="5" customWidth="1"/>
    <col min="6" max="6" width="9" style="1" customWidth="1"/>
    <col min="7" max="7" width="8.42578125" style="1" customWidth="1"/>
    <col min="8" max="8" width="9.140625" style="1"/>
    <col min="9" max="9" width="8.85546875" style="1" customWidth="1"/>
    <col min="10" max="10" width="9.28515625" style="1" customWidth="1"/>
    <col min="11" max="16384" width="9.140625" style="1"/>
  </cols>
  <sheetData>
    <row r="1" spans="1:11" ht="48.75" customHeight="1" x14ac:dyDescent="0.25">
      <c r="A1" s="87" t="s">
        <v>0</v>
      </c>
      <c r="B1" s="87"/>
      <c r="C1" s="87"/>
      <c r="D1" s="87"/>
      <c r="E1" s="87"/>
      <c r="F1" s="87"/>
      <c r="G1" s="87"/>
      <c r="H1" s="87"/>
      <c r="I1" s="87"/>
      <c r="J1" s="87"/>
      <c r="K1" s="87"/>
    </row>
    <row r="2" spans="1:11" ht="15.75" x14ac:dyDescent="0.25">
      <c r="B2" s="9" t="s">
        <v>2</v>
      </c>
      <c r="C2" s="10"/>
      <c r="D2" s="10"/>
      <c r="E2" s="10"/>
      <c r="F2" s="11"/>
      <c r="G2" s="11"/>
      <c r="H2" s="11"/>
      <c r="I2" s="12"/>
    </row>
    <row r="3" spans="1:11" ht="22.5" customHeight="1" x14ac:dyDescent="0.25">
      <c r="A3" s="88"/>
      <c r="B3" s="89" t="s">
        <v>3</v>
      </c>
      <c r="C3" s="90" t="s">
        <v>4</v>
      </c>
      <c r="D3" s="90"/>
      <c r="E3" s="90"/>
      <c r="F3" s="90" t="s">
        <v>5</v>
      </c>
      <c r="G3" s="90"/>
      <c r="H3" s="90"/>
      <c r="I3" s="90" t="s">
        <v>6</v>
      </c>
      <c r="J3" s="90"/>
      <c r="K3" s="90"/>
    </row>
    <row r="4" spans="1:11" s="15" customFormat="1" ht="41.25" customHeight="1" x14ac:dyDescent="0.2">
      <c r="A4" s="88"/>
      <c r="B4" s="89"/>
      <c r="C4" s="13" t="s">
        <v>7</v>
      </c>
      <c r="D4" s="13" t="s">
        <v>8</v>
      </c>
      <c r="E4" s="13" t="s">
        <v>9</v>
      </c>
      <c r="F4" s="14" t="s">
        <v>7</v>
      </c>
      <c r="G4" s="14" t="s">
        <v>8</v>
      </c>
      <c r="H4" s="14" t="s">
        <v>10</v>
      </c>
      <c r="I4" s="14" t="s">
        <v>7</v>
      </c>
      <c r="J4" s="14" t="s">
        <v>8</v>
      </c>
      <c r="K4" s="14" t="s">
        <v>10</v>
      </c>
    </row>
    <row r="5" spans="1:11" x14ac:dyDescent="0.25">
      <c r="A5" s="58"/>
      <c r="B5" s="59" t="s">
        <v>11</v>
      </c>
      <c r="C5" s="7">
        <v>19</v>
      </c>
      <c r="D5" s="7">
        <v>1</v>
      </c>
      <c r="E5" s="7">
        <v>20</v>
      </c>
      <c r="F5" s="16">
        <v>17</v>
      </c>
      <c r="G5" s="16">
        <v>1</v>
      </c>
      <c r="H5" s="16">
        <v>18</v>
      </c>
      <c r="I5" s="16">
        <v>2</v>
      </c>
      <c r="J5" s="16">
        <v>0</v>
      </c>
      <c r="K5" s="16">
        <v>2</v>
      </c>
    </row>
    <row r="6" spans="1:11" x14ac:dyDescent="0.25">
      <c r="A6" s="60">
        <v>1</v>
      </c>
      <c r="B6" s="61" t="s">
        <v>12</v>
      </c>
      <c r="C6" s="7">
        <v>19</v>
      </c>
      <c r="D6" s="7">
        <v>1</v>
      </c>
      <c r="E6" s="7">
        <v>20</v>
      </c>
      <c r="F6" s="16">
        <v>17</v>
      </c>
      <c r="G6" s="16">
        <v>1</v>
      </c>
      <c r="H6" s="16">
        <v>18</v>
      </c>
      <c r="I6" s="16">
        <v>2</v>
      </c>
      <c r="J6" s="16">
        <v>0</v>
      </c>
      <c r="K6" s="16">
        <v>2</v>
      </c>
    </row>
    <row r="7" spans="1:11" x14ac:dyDescent="0.25">
      <c r="A7" s="62"/>
      <c r="B7" s="63" t="s">
        <v>13</v>
      </c>
      <c r="C7" s="7">
        <v>17</v>
      </c>
      <c r="D7" s="7">
        <v>1</v>
      </c>
      <c r="E7" s="7">
        <v>18</v>
      </c>
      <c r="F7" s="16">
        <v>15</v>
      </c>
      <c r="G7" s="16">
        <v>1</v>
      </c>
      <c r="H7" s="16">
        <v>16</v>
      </c>
      <c r="I7" s="16">
        <v>2</v>
      </c>
      <c r="J7" s="16">
        <v>0</v>
      </c>
      <c r="K7" s="16">
        <v>2</v>
      </c>
    </row>
    <row r="8" spans="1:11" x14ac:dyDescent="0.25">
      <c r="A8" s="60">
        <v>2</v>
      </c>
      <c r="B8" s="61" t="s">
        <v>14</v>
      </c>
      <c r="C8" s="7">
        <v>17</v>
      </c>
      <c r="D8" s="7">
        <v>1</v>
      </c>
      <c r="E8" s="7">
        <v>18</v>
      </c>
      <c r="F8" s="16">
        <v>15</v>
      </c>
      <c r="G8" s="16">
        <v>1</v>
      </c>
      <c r="H8" s="16">
        <v>16</v>
      </c>
      <c r="I8" s="16">
        <v>2</v>
      </c>
      <c r="J8" s="16">
        <v>0</v>
      </c>
      <c r="K8" s="16">
        <v>2</v>
      </c>
    </row>
    <row r="9" spans="1:11" x14ac:dyDescent="0.25">
      <c r="A9" s="62"/>
      <c r="B9" s="63" t="s">
        <v>15</v>
      </c>
      <c r="C9" s="7">
        <v>32</v>
      </c>
      <c r="D9" s="7">
        <v>2</v>
      </c>
      <c r="E9" s="7">
        <v>34</v>
      </c>
      <c r="F9" s="16">
        <v>29</v>
      </c>
      <c r="G9" s="16">
        <v>2</v>
      </c>
      <c r="H9" s="16">
        <v>31</v>
      </c>
      <c r="I9" s="16">
        <v>3</v>
      </c>
      <c r="J9" s="16">
        <v>0</v>
      </c>
      <c r="K9" s="16">
        <v>3</v>
      </c>
    </row>
    <row r="10" spans="1:11" x14ac:dyDescent="0.25">
      <c r="A10" s="60">
        <v>3</v>
      </c>
      <c r="B10" s="61" t="s">
        <v>16</v>
      </c>
      <c r="C10" s="7">
        <v>32</v>
      </c>
      <c r="D10" s="7">
        <v>2</v>
      </c>
      <c r="E10" s="7">
        <v>34</v>
      </c>
      <c r="F10" s="16">
        <v>29</v>
      </c>
      <c r="G10" s="16">
        <v>2</v>
      </c>
      <c r="H10" s="16">
        <v>31</v>
      </c>
      <c r="I10" s="16">
        <v>3</v>
      </c>
      <c r="J10" s="16">
        <v>0</v>
      </c>
      <c r="K10" s="16">
        <v>3</v>
      </c>
    </row>
    <row r="11" spans="1:11" ht="27.75" customHeight="1" x14ac:dyDescent="0.25">
      <c r="A11" s="60">
        <v>4</v>
      </c>
      <c r="B11" s="64" t="s">
        <v>17</v>
      </c>
      <c r="C11" s="7">
        <v>0</v>
      </c>
      <c r="D11" s="7">
        <v>0</v>
      </c>
      <c r="E11" s="7">
        <v>0</v>
      </c>
      <c r="F11" s="16">
        <v>0</v>
      </c>
      <c r="G11" s="16">
        <v>0</v>
      </c>
      <c r="H11" s="16">
        <v>0</v>
      </c>
      <c r="I11" s="16">
        <v>0</v>
      </c>
      <c r="J11" s="16">
        <v>0</v>
      </c>
      <c r="K11" s="16">
        <v>0</v>
      </c>
    </row>
    <row r="12" spans="1:11" x14ac:dyDescent="0.25">
      <c r="A12" s="62"/>
      <c r="B12" s="63" t="s">
        <v>18</v>
      </c>
      <c r="C12" s="7">
        <v>120</v>
      </c>
      <c r="D12" s="7">
        <v>9</v>
      </c>
      <c r="E12" s="7">
        <v>129</v>
      </c>
      <c r="F12" s="16">
        <v>109</v>
      </c>
      <c r="G12" s="16">
        <v>8</v>
      </c>
      <c r="H12" s="16">
        <v>117</v>
      </c>
      <c r="I12" s="16">
        <v>11</v>
      </c>
      <c r="J12" s="16">
        <v>1</v>
      </c>
      <c r="K12" s="16">
        <v>12</v>
      </c>
    </row>
    <row r="13" spans="1:11" x14ac:dyDescent="0.25">
      <c r="A13" s="60">
        <v>5</v>
      </c>
      <c r="B13" s="61" t="s">
        <v>19</v>
      </c>
      <c r="C13" s="7">
        <v>70</v>
      </c>
      <c r="D13" s="7">
        <v>5</v>
      </c>
      <c r="E13" s="7">
        <v>75</v>
      </c>
      <c r="F13" s="16">
        <v>64</v>
      </c>
      <c r="G13" s="16">
        <v>5</v>
      </c>
      <c r="H13" s="16">
        <v>69</v>
      </c>
      <c r="I13" s="16">
        <v>6</v>
      </c>
      <c r="J13" s="16">
        <v>0</v>
      </c>
      <c r="K13" s="16">
        <v>6</v>
      </c>
    </row>
    <row r="14" spans="1:11" x14ac:dyDescent="0.25">
      <c r="A14" s="60">
        <v>6</v>
      </c>
      <c r="B14" s="61" t="s">
        <v>20</v>
      </c>
      <c r="C14" s="7">
        <v>33</v>
      </c>
      <c r="D14" s="7">
        <v>3</v>
      </c>
      <c r="E14" s="7">
        <v>36</v>
      </c>
      <c r="F14" s="16">
        <v>30</v>
      </c>
      <c r="G14" s="16">
        <v>3</v>
      </c>
      <c r="H14" s="16">
        <v>33</v>
      </c>
      <c r="I14" s="16">
        <v>3</v>
      </c>
      <c r="J14" s="16">
        <v>0</v>
      </c>
      <c r="K14" s="16">
        <v>3</v>
      </c>
    </row>
    <row r="15" spans="1:11" x14ac:dyDescent="0.25">
      <c r="A15" s="60">
        <v>7</v>
      </c>
      <c r="B15" s="61" t="s">
        <v>21</v>
      </c>
      <c r="C15" s="7">
        <v>16</v>
      </c>
      <c r="D15" s="7">
        <v>1</v>
      </c>
      <c r="E15" s="7">
        <v>17</v>
      </c>
      <c r="F15" s="16">
        <v>15</v>
      </c>
      <c r="G15" s="16">
        <v>1</v>
      </c>
      <c r="H15" s="16">
        <v>16</v>
      </c>
      <c r="I15" s="16">
        <v>1</v>
      </c>
      <c r="J15" s="16">
        <v>0</v>
      </c>
      <c r="K15" s="16">
        <v>1</v>
      </c>
    </row>
    <row r="16" spans="1:11" x14ac:dyDescent="0.25">
      <c r="A16" s="60">
        <v>8</v>
      </c>
      <c r="B16" s="61" t="s">
        <v>22</v>
      </c>
      <c r="C16" s="7">
        <v>1</v>
      </c>
      <c r="D16" s="7">
        <v>0</v>
      </c>
      <c r="E16" s="7">
        <v>1</v>
      </c>
      <c r="F16" s="16">
        <v>1</v>
      </c>
      <c r="G16" s="16">
        <v>0</v>
      </c>
      <c r="H16" s="16">
        <v>1</v>
      </c>
      <c r="I16" s="16">
        <v>0</v>
      </c>
      <c r="J16" s="16">
        <v>0</v>
      </c>
      <c r="K16" s="16">
        <v>0</v>
      </c>
    </row>
    <row r="17" spans="1:11" x14ac:dyDescent="0.25">
      <c r="A17" s="62"/>
      <c r="B17" s="63" t="s">
        <v>23</v>
      </c>
      <c r="C17" s="7">
        <v>70</v>
      </c>
      <c r="D17" s="7">
        <v>6</v>
      </c>
      <c r="E17" s="7">
        <v>76</v>
      </c>
      <c r="F17" s="16">
        <v>64</v>
      </c>
      <c r="G17" s="16">
        <v>5</v>
      </c>
      <c r="H17" s="16">
        <v>69</v>
      </c>
      <c r="I17" s="16">
        <v>6</v>
      </c>
      <c r="J17" s="16">
        <v>1</v>
      </c>
      <c r="K17" s="16">
        <v>7</v>
      </c>
    </row>
    <row r="18" spans="1:11" x14ac:dyDescent="0.25">
      <c r="A18" s="60">
        <v>9</v>
      </c>
      <c r="B18" s="61" t="s">
        <v>24</v>
      </c>
      <c r="C18" s="7">
        <v>0</v>
      </c>
      <c r="D18" s="7">
        <v>0</v>
      </c>
      <c r="E18" s="7">
        <v>0</v>
      </c>
      <c r="F18" s="16">
        <v>0</v>
      </c>
      <c r="G18" s="16">
        <v>0</v>
      </c>
      <c r="H18" s="16">
        <v>0</v>
      </c>
      <c r="I18" s="16">
        <v>0</v>
      </c>
      <c r="J18" s="16">
        <v>0</v>
      </c>
      <c r="K18" s="16">
        <v>0</v>
      </c>
    </row>
    <row r="19" spans="1:11" x14ac:dyDescent="0.25">
      <c r="A19" s="60">
        <v>10</v>
      </c>
      <c r="B19" s="64" t="s">
        <v>25</v>
      </c>
      <c r="C19" s="7">
        <v>53</v>
      </c>
      <c r="D19" s="7">
        <v>4</v>
      </c>
      <c r="E19" s="7">
        <v>57</v>
      </c>
      <c r="F19" s="16">
        <v>48</v>
      </c>
      <c r="G19" s="16">
        <v>4</v>
      </c>
      <c r="H19" s="16">
        <v>52</v>
      </c>
      <c r="I19" s="16">
        <v>5</v>
      </c>
      <c r="J19" s="16">
        <v>0</v>
      </c>
      <c r="K19" s="16">
        <v>5</v>
      </c>
    </row>
    <row r="20" spans="1:11" x14ac:dyDescent="0.25">
      <c r="A20" s="60">
        <v>11</v>
      </c>
      <c r="B20" s="64" t="s">
        <v>26</v>
      </c>
      <c r="C20" s="7">
        <v>11</v>
      </c>
      <c r="D20" s="7">
        <v>1</v>
      </c>
      <c r="E20" s="7">
        <v>12</v>
      </c>
      <c r="F20" s="16">
        <v>10</v>
      </c>
      <c r="G20" s="16">
        <v>1</v>
      </c>
      <c r="H20" s="16">
        <v>11</v>
      </c>
      <c r="I20" s="16">
        <v>1</v>
      </c>
      <c r="J20" s="16">
        <v>0</v>
      </c>
      <c r="K20" s="16">
        <v>1</v>
      </c>
    </row>
    <row r="21" spans="1:11" x14ac:dyDescent="0.25">
      <c r="A21" s="60">
        <v>12</v>
      </c>
      <c r="B21" s="64" t="s">
        <v>27</v>
      </c>
      <c r="C21" s="7">
        <v>4</v>
      </c>
      <c r="D21" s="7">
        <v>0</v>
      </c>
      <c r="E21" s="7">
        <v>4</v>
      </c>
      <c r="F21" s="16">
        <v>4</v>
      </c>
      <c r="G21" s="16">
        <v>0</v>
      </c>
      <c r="H21" s="16">
        <v>4</v>
      </c>
      <c r="I21" s="16">
        <v>0</v>
      </c>
      <c r="J21" s="16">
        <v>0</v>
      </c>
      <c r="K21" s="16">
        <v>0</v>
      </c>
    </row>
    <row r="22" spans="1:11" ht="15.75" customHeight="1" x14ac:dyDescent="0.25">
      <c r="A22" s="60">
        <v>13</v>
      </c>
      <c r="B22" s="64" t="s">
        <v>28</v>
      </c>
      <c r="C22" s="7">
        <v>4</v>
      </c>
      <c r="D22" s="7">
        <v>0</v>
      </c>
      <c r="E22" s="7">
        <v>4</v>
      </c>
      <c r="F22" s="16">
        <v>4</v>
      </c>
      <c r="G22" s="16">
        <v>0</v>
      </c>
      <c r="H22" s="16">
        <v>4</v>
      </c>
      <c r="I22" s="16">
        <v>0</v>
      </c>
      <c r="J22" s="16">
        <v>0</v>
      </c>
      <c r="K22" s="16">
        <v>0</v>
      </c>
    </row>
    <row r="23" spans="1:11" x14ac:dyDescent="0.25">
      <c r="A23" s="62"/>
      <c r="B23" s="63" t="s">
        <v>29</v>
      </c>
      <c r="C23" s="7">
        <v>82</v>
      </c>
      <c r="D23" s="7">
        <v>7</v>
      </c>
      <c r="E23" s="7">
        <v>89</v>
      </c>
      <c r="F23" s="16">
        <v>75</v>
      </c>
      <c r="G23" s="16">
        <v>6</v>
      </c>
      <c r="H23" s="16">
        <v>81</v>
      </c>
      <c r="I23" s="16">
        <v>7</v>
      </c>
      <c r="J23" s="16">
        <v>1</v>
      </c>
      <c r="K23" s="16">
        <v>8</v>
      </c>
    </row>
    <row r="24" spans="1:11" x14ac:dyDescent="0.25">
      <c r="A24" s="60">
        <v>14</v>
      </c>
      <c r="B24" s="61" t="s">
        <v>30</v>
      </c>
      <c r="C24" s="7">
        <v>79</v>
      </c>
      <c r="D24" s="7">
        <v>6</v>
      </c>
      <c r="E24" s="7">
        <v>85</v>
      </c>
      <c r="F24" s="16">
        <v>72</v>
      </c>
      <c r="G24" s="16">
        <v>5</v>
      </c>
      <c r="H24" s="16">
        <v>77</v>
      </c>
      <c r="I24" s="16">
        <v>7</v>
      </c>
      <c r="J24" s="16">
        <v>1</v>
      </c>
      <c r="K24" s="16">
        <v>8</v>
      </c>
    </row>
    <row r="25" spans="1:11" x14ac:dyDescent="0.25">
      <c r="A25" s="60">
        <v>15</v>
      </c>
      <c r="B25" s="64" t="s">
        <v>31</v>
      </c>
      <c r="C25" s="7">
        <v>4</v>
      </c>
      <c r="D25" s="7">
        <v>0</v>
      </c>
      <c r="E25" s="7">
        <v>4</v>
      </c>
      <c r="F25" s="16">
        <v>4</v>
      </c>
      <c r="G25" s="16">
        <v>0</v>
      </c>
      <c r="H25" s="16">
        <v>4</v>
      </c>
      <c r="I25" s="16">
        <v>0</v>
      </c>
      <c r="J25" s="16">
        <v>0</v>
      </c>
      <c r="K25" s="16">
        <v>0</v>
      </c>
    </row>
    <row r="26" spans="1:11" x14ac:dyDescent="0.25">
      <c r="A26" s="62"/>
      <c r="B26" s="63" t="s">
        <v>32</v>
      </c>
      <c r="C26" s="7">
        <v>32</v>
      </c>
      <c r="D26" s="7">
        <v>2</v>
      </c>
      <c r="E26" s="7">
        <v>34</v>
      </c>
      <c r="F26" s="16">
        <v>29</v>
      </c>
      <c r="G26" s="16">
        <v>2</v>
      </c>
      <c r="H26" s="16">
        <v>31</v>
      </c>
      <c r="I26" s="16">
        <v>3</v>
      </c>
      <c r="J26" s="16">
        <v>0</v>
      </c>
      <c r="K26" s="16">
        <v>3</v>
      </c>
    </row>
    <row r="27" spans="1:11" x14ac:dyDescent="0.25">
      <c r="A27" s="60">
        <v>16</v>
      </c>
      <c r="B27" s="64" t="s">
        <v>33</v>
      </c>
      <c r="C27" s="7">
        <v>32</v>
      </c>
      <c r="D27" s="7">
        <v>2</v>
      </c>
      <c r="E27" s="7">
        <v>34</v>
      </c>
      <c r="F27" s="16">
        <v>29</v>
      </c>
      <c r="G27" s="16">
        <v>2</v>
      </c>
      <c r="H27" s="16">
        <v>31</v>
      </c>
      <c r="I27" s="16">
        <v>3</v>
      </c>
      <c r="J27" s="16">
        <v>0</v>
      </c>
      <c r="K27" s="16">
        <v>3</v>
      </c>
    </row>
    <row r="28" spans="1:11" x14ac:dyDescent="0.25">
      <c r="A28" s="62"/>
      <c r="B28" s="63" t="s">
        <v>34</v>
      </c>
      <c r="C28" s="7">
        <v>28</v>
      </c>
      <c r="D28" s="7">
        <v>2</v>
      </c>
      <c r="E28" s="7">
        <v>30</v>
      </c>
      <c r="F28" s="16">
        <v>25</v>
      </c>
      <c r="G28" s="16">
        <v>2</v>
      </c>
      <c r="H28" s="16">
        <v>27</v>
      </c>
      <c r="I28" s="16">
        <v>3</v>
      </c>
      <c r="J28" s="16">
        <v>0</v>
      </c>
      <c r="K28" s="16">
        <v>3</v>
      </c>
    </row>
    <row r="29" spans="1:11" x14ac:dyDescent="0.25">
      <c r="A29" s="60">
        <v>17</v>
      </c>
      <c r="B29" s="61" t="s">
        <v>35</v>
      </c>
      <c r="C29" s="7">
        <v>28</v>
      </c>
      <c r="D29" s="7">
        <v>2</v>
      </c>
      <c r="E29" s="7">
        <v>30</v>
      </c>
      <c r="F29" s="16">
        <v>25</v>
      </c>
      <c r="G29" s="16">
        <v>2</v>
      </c>
      <c r="H29" s="16">
        <v>27</v>
      </c>
      <c r="I29" s="16">
        <v>3</v>
      </c>
      <c r="J29" s="16">
        <v>0</v>
      </c>
      <c r="K29" s="16">
        <v>3</v>
      </c>
    </row>
    <row r="30" spans="1:11" x14ac:dyDescent="0.25">
      <c r="A30" s="62"/>
      <c r="B30" s="63" t="s">
        <v>36</v>
      </c>
      <c r="C30" s="7">
        <v>36</v>
      </c>
      <c r="D30" s="7">
        <v>3</v>
      </c>
      <c r="E30" s="7">
        <v>39</v>
      </c>
      <c r="F30" s="16">
        <v>33</v>
      </c>
      <c r="G30" s="16">
        <v>3</v>
      </c>
      <c r="H30" s="16">
        <v>36</v>
      </c>
      <c r="I30" s="16">
        <v>3</v>
      </c>
      <c r="J30" s="16">
        <v>0</v>
      </c>
      <c r="K30" s="16">
        <v>3</v>
      </c>
    </row>
    <row r="31" spans="1:11" x14ac:dyDescent="0.25">
      <c r="A31" s="60">
        <v>18</v>
      </c>
      <c r="B31" s="61" t="s">
        <v>37</v>
      </c>
      <c r="C31" s="7">
        <v>36</v>
      </c>
      <c r="D31" s="7">
        <v>3</v>
      </c>
      <c r="E31" s="7">
        <v>39</v>
      </c>
      <c r="F31" s="16">
        <v>33</v>
      </c>
      <c r="G31" s="16">
        <v>3</v>
      </c>
      <c r="H31" s="16">
        <v>36</v>
      </c>
      <c r="I31" s="16">
        <v>3</v>
      </c>
      <c r="J31" s="16">
        <v>0</v>
      </c>
      <c r="K31" s="16">
        <v>3</v>
      </c>
    </row>
    <row r="32" spans="1:11" x14ac:dyDescent="0.25">
      <c r="A32" s="62"/>
      <c r="B32" s="63" t="s">
        <v>38</v>
      </c>
      <c r="C32" s="7">
        <v>11</v>
      </c>
      <c r="D32" s="7">
        <v>1</v>
      </c>
      <c r="E32" s="7">
        <v>12</v>
      </c>
      <c r="F32" s="16">
        <v>10</v>
      </c>
      <c r="G32" s="16">
        <v>1</v>
      </c>
      <c r="H32" s="16">
        <v>11</v>
      </c>
      <c r="I32" s="16">
        <v>1</v>
      </c>
      <c r="J32" s="16">
        <v>0</v>
      </c>
      <c r="K32" s="16">
        <v>1</v>
      </c>
    </row>
    <row r="33" spans="1:11" x14ac:dyDescent="0.25">
      <c r="A33" s="60">
        <v>19</v>
      </c>
      <c r="B33" s="61" t="s">
        <v>39</v>
      </c>
      <c r="C33" s="7">
        <v>11</v>
      </c>
      <c r="D33" s="7">
        <v>1</v>
      </c>
      <c r="E33" s="7">
        <v>12</v>
      </c>
      <c r="F33" s="16">
        <v>10</v>
      </c>
      <c r="G33" s="16">
        <v>1</v>
      </c>
      <c r="H33" s="16">
        <v>11</v>
      </c>
      <c r="I33" s="16">
        <v>1</v>
      </c>
      <c r="J33" s="16">
        <v>0</v>
      </c>
      <c r="K33" s="16">
        <v>1</v>
      </c>
    </row>
    <row r="34" spans="1:11" x14ac:dyDescent="0.25">
      <c r="A34" s="62"/>
      <c r="B34" s="63" t="s">
        <v>40</v>
      </c>
      <c r="C34" s="7">
        <v>21</v>
      </c>
      <c r="D34" s="7">
        <v>2</v>
      </c>
      <c r="E34" s="7">
        <v>23</v>
      </c>
      <c r="F34" s="16">
        <v>19</v>
      </c>
      <c r="G34" s="16">
        <v>2</v>
      </c>
      <c r="H34" s="16">
        <v>21</v>
      </c>
      <c r="I34" s="16">
        <v>2</v>
      </c>
      <c r="J34" s="16">
        <v>0</v>
      </c>
      <c r="K34" s="16">
        <v>2</v>
      </c>
    </row>
    <row r="35" spans="1:11" x14ac:dyDescent="0.25">
      <c r="A35" s="60">
        <v>20</v>
      </c>
      <c r="B35" s="61" t="s">
        <v>41</v>
      </c>
      <c r="C35" s="7">
        <v>21</v>
      </c>
      <c r="D35" s="7">
        <v>2</v>
      </c>
      <c r="E35" s="7">
        <v>23</v>
      </c>
      <c r="F35" s="16">
        <v>19</v>
      </c>
      <c r="G35" s="16">
        <v>2</v>
      </c>
      <c r="H35" s="16">
        <v>21</v>
      </c>
      <c r="I35" s="16">
        <v>2</v>
      </c>
      <c r="J35" s="16">
        <v>0</v>
      </c>
      <c r="K35" s="16">
        <v>2</v>
      </c>
    </row>
    <row r="36" spans="1:11" x14ac:dyDescent="0.25">
      <c r="A36" s="62"/>
      <c r="B36" s="63" t="s">
        <v>42</v>
      </c>
      <c r="C36" s="7">
        <v>24</v>
      </c>
      <c r="D36" s="7">
        <v>2</v>
      </c>
      <c r="E36" s="7">
        <v>26</v>
      </c>
      <c r="F36" s="16">
        <v>21</v>
      </c>
      <c r="G36" s="16">
        <v>2</v>
      </c>
      <c r="H36" s="16">
        <v>23</v>
      </c>
      <c r="I36" s="16">
        <v>3</v>
      </c>
      <c r="J36" s="16">
        <v>0</v>
      </c>
      <c r="K36" s="16">
        <v>3</v>
      </c>
    </row>
    <row r="37" spans="1:11" x14ac:dyDescent="0.25">
      <c r="A37" s="60">
        <v>21</v>
      </c>
      <c r="B37" s="61" t="s">
        <v>43</v>
      </c>
      <c r="C37" s="7">
        <v>24</v>
      </c>
      <c r="D37" s="7">
        <v>2</v>
      </c>
      <c r="E37" s="7">
        <v>26</v>
      </c>
      <c r="F37" s="16">
        <v>21</v>
      </c>
      <c r="G37" s="16">
        <v>2</v>
      </c>
      <c r="H37" s="16">
        <v>23</v>
      </c>
      <c r="I37" s="16">
        <v>3</v>
      </c>
      <c r="J37" s="16">
        <v>0</v>
      </c>
      <c r="K37" s="16">
        <v>3</v>
      </c>
    </row>
    <row r="38" spans="1:11" x14ac:dyDescent="0.25">
      <c r="A38" s="62"/>
      <c r="B38" s="63" t="s">
        <v>44</v>
      </c>
      <c r="C38" s="7">
        <v>11</v>
      </c>
      <c r="D38" s="7">
        <v>1</v>
      </c>
      <c r="E38" s="7">
        <v>12</v>
      </c>
      <c r="F38" s="16">
        <v>10</v>
      </c>
      <c r="G38" s="16">
        <v>1</v>
      </c>
      <c r="H38" s="16">
        <v>11</v>
      </c>
      <c r="I38" s="16">
        <v>1</v>
      </c>
      <c r="J38" s="16">
        <v>0</v>
      </c>
      <c r="K38" s="16">
        <v>1</v>
      </c>
    </row>
    <row r="39" spans="1:11" x14ac:dyDescent="0.25">
      <c r="A39" s="60">
        <v>22</v>
      </c>
      <c r="B39" s="61" t="s">
        <v>45</v>
      </c>
      <c r="C39" s="7">
        <v>11</v>
      </c>
      <c r="D39" s="7">
        <v>1</v>
      </c>
      <c r="E39" s="7">
        <v>12</v>
      </c>
      <c r="F39" s="16">
        <v>10</v>
      </c>
      <c r="G39" s="16">
        <v>1</v>
      </c>
      <c r="H39" s="16">
        <v>11</v>
      </c>
      <c r="I39" s="16">
        <v>1</v>
      </c>
      <c r="J39" s="16">
        <v>0</v>
      </c>
      <c r="K39" s="16">
        <v>1</v>
      </c>
    </row>
    <row r="40" spans="1:11" x14ac:dyDescent="0.25">
      <c r="A40" s="62"/>
      <c r="B40" s="63" t="s">
        <v>46</v>
      </c>
      <c r="C40" s="7">
        <v>21</v>
      </c>
      <c r="D40" s="7">
        <v>2</v>
      </c>
      <c r="E40" s="7">
        <v>23</v>
      </c>
      <c r="F40" s="16">
        <v>19</v>
      </c>
      <c r="G40" s="16">
        <v>2</v>
      </c>
      <c r="H40" s="16">
        <v>21</v>
      </c>
      <c r="I40" s="16">
        <v>2</v>
      </c>
      <c r="J40" s="16">
        <v>0</v>
      </c>
      <c r="K40" s="16">
        <v>2</v>
      </c>
    </row>
    <row r="41" spans="1:11" x14ac:dyDescent="0.25">
      <c r="A41" s="60">
        <v>23</v>
      </c>
      <c r="B41" s="61" t="s">
        <v>47</v>
      </c>
      <c r="C41" s="7">
        <v>21</v>
      </c>
      <c r="D41" s="7">
        <v>2</v>
      </c>
      <c r="E41" s="7">
        <v>23</v>
      </c>
      <c r="F41" s="16">
        <v>19</v>
      </c>
      <c r="G41" s="16">
        <v>2</v>
      </c>
      <c r="H41" s="16">
        <v>21</v>
      </c>
      <c r="I41" s="16">
        <v>2</v>
      </c>
      <c r="J41" s="16">
        <v>0</v>
      </c>
      <c r="K41" s="16">
        <v>2</v>
      </c>
    </row>
    <row r="42" spans="1:11" x14ac:dyDescent="0.25">
      <c r="A42" s="62"/>
      <c r="B42" s="63" t="s">
        <v>48</v>
      </c>
      <c r="C42" s="7">
        <v>15</v>
      </c>
      <c r="D42" s="7">
        <v>1</v>
      </c>
      <c r="E42" s="7">
        <v>16</v>
      </c>
      <c r="F42" s="16">
        <v>14</v>
      </c>
      <c r="G42" s="16">
        <v>1</v>
      </c>
      <c r="H42" s="16">
        <v>15</v>
      </c>
      <c r="I42" s="16">
        <v>1</v>
      </c>
      <c r="J42" s="16">
        <v>0</v>
      </c>
      <c r="K42" s="16">
        <v>1</v>
      </c>
    </row>
    <row r="43" spans="1:11" x14ac:dyDescent="0.25">
      <c r="A43" s="60">
        <v>24</v>
      </c>
      <c r="B43" s="61" t="s">
        <v>49</v>
      </c>
      <c r="C43" s="7">
        <v>15</v>
      </c>
      <c r="D43" s="7">
        <v>1</v>
      </c>
      <c r="E43" s="7">
        <v>16</v>
      </c>
      <c r="F43" s="16">
        <v>14</v>
      </c>
      <c r="G43" s="16">
        <v>1</v>
      </c>
      <c r="H43" s="16">
        <v>15</v>
      </c>
      <c r="I43" s="16">
        <v>1</v>
      </c>
      <c r="J43" s="16">
        <v>0</v>
      </c>
      <c r="K43" s="16">
        <v>1</v>
      </c>
    </row>
    <row r="44" spans="1:11" x14ac:dyDescent="0.25">
      <c r="A44" s="62"/>
      <c r="B44" s="63" t="s">
        <v>50</v>
      </c>
      <c r="C44" s="7">
        <v>27</v>
      </c>
      <c r="D44" s="7">
        <v>2</v>
      </c>
      <c r="E44" s="7">
        <v>29</v>
      </c>
      <c r="F44" s="16">
        <v>25</v>
      </c>
      <c r="G44" s="16">
        <v>2</v>
      </c>
      <c r="H44" s="16">
        <v>27</v>
      </c>
      <c r="I44" s="16">
        <v>2</v>
      </c>
      <c r="J44" s="16">
        <v>0</v>
      </c>
      <c r="K44" s="16">
        <v>2</v>
      </c>
    </row>
    <row r="45" spans="1:11" x14ac:dyDescent="0.25">
      <c r="A45" s="60">
        <v>25</v>
      </c>
      <c r="B45" s="65" t="s">
        <v>51</v>
      </c>
      <c r="C45" s="7">
        <v>27</v>
      </c>
      <c r="D45" s="7">
        <v>2</v>
      </c>
      <c r="E45" s="7">
        <v>29</v>
      </c>
      <c r="F45" s="16">
        <v>25</v>
      </c>
      <c r="G45" s="16">
        <v>2</v>
      </c>
      <c r="H45" s="16">
        <v>27</v>
      </c>
      <c r="I45" s="16">
        <v>2</v>
      </c>
      <c r="J45" s="16">
        <v>0</v>
      </c>
      <c r="K45" s="16">
        <v>2</v>
      </c>
    </row>
    <row r="46" spans="1:11" x14ac:dyDescent="0.25">
      <c r="A46" s="62"/>
      <c r="B46" s="63" t="s">
        <v>52</v>
      </c>
      <c r="C46" s="7">
        <v>27</v>
      </c>
      <c r="D46" s="7">
        <v>2</v>
      </c>
      <c r="E46" s="7">
        <v>29</v>
      </c>
      <c r="F46" s="16">
        <v>25</v>
      </c>
      <c r="G46" s="16">
        <v>2</v>
      </c>
      <c r="H46" s="16">
        <v>27</v>
      </c>
      <c r="I46" s="16">
        <v>2</v>
      </c>
      <c r="J46" s="16">
        <v>0</v>
      </c>
      <c r="K46" s="16">
        <v>2</v>
      </c>
    </row>
    <row r="47" spans="1:11" x14ac:dyDescent="0.25">
      <c r="A47" s="60">
        <v>26</v>
      </c>
      <c r="B47" s="64" t="s">
        <v>53</v>
      </c>
      <c r="C47" s="7">
        <v>27</v>
      </c>
      <c r="D47" s="7">
        <v>2</v>
      </c>
      <c r="E47" s="7">
        <v>29</v>
      </c>
      <c r="F47" s="16">
        <v>25</v>
      </c>
      <c r="G47" s="16">
        <v>2</v>
      </c>
      <c r="H47" s="16">
        <v>27</v>
      </c>
      <c r="I47" s="16">
        <v>2</v>
      </c>
      <c r="J47" s="16">
        <v>0</v>
      </c>
      <c r="K47" s="16">
        <v>2</v>
      </c>
    </row>
    <row r="48" spans="1:11" x14ac:dyDescent="0.25">
      <c r="A48" s="62"/>
      <c r="B48" s="63" t="s">
        <v>54</v>
      </c>
      <c r="C48" s="7">
        <v>40</v>
      </c>
      <c r="D48" s="7">
        <v>3</v>
      </c>
      <c r="E48" s="7">
        <v>43</v>
      </c>
      <c r="F48" s="16">
        <v>36</v>
      </c>
      <c r="G48" s="16">
        <v>3</v>
      </c>
      <c r="H48" s="16">
        <v>39</v>
      </c>
      <c r="I48" s="16">
        <v>4</v>
      </c>
      <c r="J48" s="16">
        <v>0</v>
      </c>
      <c r="K48" s="16">
        <v>4</v>
      </c>
    </row>
    <row r="49" spans="1:11" x14ac:dyDescent="0.25">
      <c r="A49" s="60">
        <v>27</v>
      </c>
      <c r="B49" s="61" t="s">
        <v>55</v>
      </c>
      <c r="C49" s="7">
        <v>40</v>
      </c>
      <c r="D49" s="7">
        <v>3</v>
      </c>
      <c r="E49" s="7">
        <v>43</v>
      </c>
      <c r="F49" s="16">
        <v>36</v>
      </c>
      <c r="G49" s="16">
        <v>3</v>
      </c>
      <c r="H49" s="16">
        <v>39</v>
      </c>
      <c r="I49" s="16">
        <v>4</v>
      </c>
      <c r="J49" s="16">
        <v>0</v>
      </c>
      <c r="K49" s="16">
        <v>4</v>
      </c>
    </row>
    <row r="50" spans="1:11" s="5" customFormat="1" ht="18" customHeight="1" x14ac:dyDescent="0.25">
      <c r="A50" s="66"/>
      <c r="B50" s="67" t="s">
        <v>56</v>
      </c>
      <c r="C50" s="7">
        <v>633</v>
      </c>
      <c r="D50" s="7">
        <v>49</v>
      </c>
      <c r="E50" s="7">
        <v>682</v>
      </c>
      <c r="F50" s="7">
        <v>575</v>
      </c>
      <c r="G50" s="7">
        <v>46</v>
      </c>
      <c r="H50" s="7">
        <v>621</v>
      </c>
      <c r="I50" s="7">
        <v>58</v>
      </c>
      <c r="J50" s="7">
        <v>3</v>
      </c>
      <c r="K50" s="7">
        <v>61</v>
      </c>
    </row>
  </sheetData>
  <mergeCells count="6">
    <mergeCell ref="A1:K1"/>
    <mergeCell ref="A3:A4"/>
    <mergeCell ref="B3:B4"/>
    <mergeCell ref="C3:E3"/>
    <mergeCell ref="F3:H3"/>
    <mergeCell ref="I3:K3"/>
  </mergeCells>
  <printOptions horizontalCentered="1"/>
  <pageMargins left="0.11811023622047245" right="0.11811023622047245" top="0.74803149606299213" bottom="0.35433070866141736" header="0.31496062992125984" footer="0.31496062992125984"/>
  <pageSetup paperSize="9" scale="87" fitToHeight="0" orientation="portrait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G116"/>
  <sheetViews>
    <sheetView tabSelected="1" topLeftCell="A4" zoomScale="81" zoomScaleNormal="81" workbookViewId="0">
      <pane xSplit="3" ySplit="13" topLeftCell="D17" activePane="bottomRight" state="frozen"/>
      <selection activeCell="A4" sqref="A4"/>
      <selection pane="topRight" activeCell="D4" sqref="D4"/>
      <selection pane="bottomLeft" activeCell="A16" sqref="A16"/>
      <selection pane="bottomRight" activeCell="P11" sqref="P11"/>
    </sheetView>
  </sheetViews>
  <sheetFormatPr defaultRowHeight="15" x14ac:dyDescent="0.25"/>
  <cols>
    <col min="1" max="1" width="3.42578125" style="6" customWidth="1"/>
    <col min="2" max="2" width="34.140625" style="1" customWidth="1"/>
    <col min="3" max="3" width="29.85546875" style="1" customWidth="1"/>
    <col min="4" max="4" width="7.85546875" style="70" customWidth="1"/>
    <col min="5" max="5" width="8" style="6" customWidth="1"/>
    <col min="6" max="7" width="10.42578125" style="6" customWidth="1"/>
    <col min="8" max="8" width="7.7109375" style="6" customWidth="1"/>
    <col min="9" max="9" width="8.42578125" style="6" customWidth="1"/>
    <col min="10" max="10" width="7.7109375" style="6" customWidth="1"/>
    <col min="11" max="11" width="9.42578125" style="6" customWidth="1"/>
    <col min="12" max="12" width="14.85546875" style="6" customWidth="1"/>
    <col min="13" max="13" width="9.85546875" style="6" customWidth="1"/>
    <col min="14" max="14" width="8.7109375" style="81" customWidth="1"/>
    <col min="15" max="15" width="8.7109375" style="6" customWidth="1"/>
    <col min="16" max="16" width="10.7109375" style="6" customWidth="1"/>
    <col min="17" max="20" width="8.7109375" style="6" customWidth="1"/>
    <col min="21" max="21" width="9.5703125" style="6" customWidth="1"/>
    <col min="22" max="31" width="8.7109375" style="6" customWidth="1"/>
    <col min="32" max="32" width="9" style="6" customWidth="1"/>
    <col min="33" max="59" width="8.7109375" style="6" customWidth="1"/>
    <col min="60" max="60" width="8.7109375" style="1" customWidth="1"/>
    <col min="61" max="16384" width="9.140625" style="1"/>
  </cols>
  <sheetData>
    <row r="1" spans="1:59" ht="17.25" x14ac:dyDescent="0.25">
      <c r="A1" s="93" t="s">
        <v>58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</row>
    <row r="2" spans="1:59" ht="14.25" customHeight="1" x14ac:dyDescent="0.25">
      <c r="A2" s="2"/>
      <c r="B2" s="3" t="s">
        <v>1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20"/>
      <c r="O2" s="4"/>
      <c r="P2" s="4"/>
      <c r="Q2" s="4"/>
      <c r="R2" s="21"/>
      <c r="S2" s="70"/>
      <c r="T2" s="2"/>
      <c r="U2" s="2"/>
      <c r="V2" s="2"/>
      <c r="W2" s="2"/>
      <c r="X2" s="2"/>
    </row>
    <row r="3" spans="1:59" ht="14.25" customHeight="1" x14ac:dyDescent="0.25">
      <c r="B3" s="22" t="s">
        <v>59</v>
      </c>
      <c r="C3" s="22"/>
      <c r="D3" s="23">
        <f>[1]предвар.данные!H96</f>
        <v>1.1207606973058637</v>
      </c>
      <c r="E3" s="23">
        <f>E13/E10</f>
        <v>1.06</v>
      </c>
      <c r="F3" s="23"/>
      <c r="G3" s="23"/>
      <c r="H3" s="23"/>
      <c r="I3" s="23"/>
      <c r="J3" s="23">
        <v>1.165</v>
      </c>
      <c r="K3" s="23"/>
      <c r="L3" s="23"/>
      <c r="M3" s="23"/>
      <c r="N3" s="24"/>
      <c r="O3" s="17"/>
      <c r="P3" s="8"/>
      <c r="Q3" s="8"/>
      <c r="R3" s="8"/>
      <c r="S3" s="8"/>
      <c r="T3" s="8"/>
      <c r="U3" s="8"/>
    </row>
    <row r="4" spans="1:59" ht="14.25" hidden="1" customHeight="1" x14ac:dyDescent="0.25">
      <c r="B4" s="25" t="s">
        <v>60</v>
      </c>
      <c r="C4" s="25"/>
      <c r="D4" s="68">
        <v>0.63500000000000001</v>
      </c>
      <c r="E4" s="72">
        <f>E14/E13</f>
        <v>0.80188679245283023</v>
      </c>
      <c r="F4" s="72">
        <f>F14/F13</f>
        <v>0.7</v>
      </c>
      <c r="G4" s="72">
        <f t="shared" ref="G4:H4" si="0">G14/G13</f>
        <v>0.90909090909090906</v>
      </c>
      <c r="H4" s="72">
        <f t="shared" si="0"/>
        <v>0.86956521739130432</v>
      </c>
      <c r="I4" s="26"/>
      <c r="J4" s="78">
        <v>0.1</v>
      </c>
      <c r="K4" s="72">
        <v>0.75</v>
      </c>
      <c r="L4" s="26"/>
      <c r="M4" s="26"/>
      <c r="N4" s="24"/>
      <c r="O4" s="17"/>
      <c r="P4" s="8"/>
      <c r="Q4" s="8"/>
      <c r="R4" s="8"/>
      <c r="S4" s="8"/>
      <c r="T4" s="8"/>
      <c r="U4" s="8"/>
    </row>
    <row r="5" spans="1:59" ht="14.25" hidden="1" customHeight="1" x14ac:dyDescent="0.25">
      <c r="B5" s="25" t="s">
        <v>61</v>
      </c>
      <c r="C5" s="25"/>
      <c r="D5" s="68">
        <f>1-D4</f>
        <v>0.36499999999999999</v>
      </c>
      <c r="E5" s="72">
        <f>E15/E13</f>
        <v>0.19811320754716982</v>
      </c>
      <c r="F5" s="72">
        <f>F15/F13</f>
        <v>0.3</v>
      </c>
      <c r="G5" s="72">
        <f t="shared" ref="G5:H5" si="1">G15/G13</f>
        <v>9.0909090909090912E-2</v>
      </c>
      <c r="H5" s="72">
        <f t="shared" si="1"/>
        <v>0.13043478260869565</v>
      </c>
      <c r="I5" s="26"/>
      <c r="J5" s="78">
        <v>0.9</v>
      </c>
      <c r="K5" s="72">
        <v>0.25</v>
      </c>
      <c r="L5" s="26"/>
      <c r="M5" s="26"/>
      <c r="N5" s="24"/>
      <c r="O5" s="17"/>
      <c r="P5" s="8"/>
      <c r="Q5" s="8"/>
      <c r="R5" s="8"/>
      <c r="S5" s="8"/>
      <c r="T5" s="8"/>
      <c r="U5" s="8"/>
    </row>
    <row r="6" spans="1:59" ht="81" customHeight="1" x14ac:dyDescent="0.25">
      <c r="A6" s="94" t="s">
        <v>0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4"/>
      <c r="V6" s="94"/>
      <c r="W6" s="94"/>
    </row>
    <row r="7" spans="1:59" s="34" customFormat="1" ht="165" customHeight="1" x14ac:dyDescent="0.2">
      <c r="A7" s="88"/>
      <c r="B7" s="89" t="s">
        <v>62</v>
      </c>
      <c r="C7" s="91" t="s">
        <v>63</v>
      </c>
      <c r="D7" s="96" t="s">
        <v>4</v>
      </c>
      <c r="E7" s="97" t="s">
        <v>64</v>
      </c>
      <c r="F7" s="98"/>
      <c r="G7" s="98"/>
      <c r="H7" s="99"/>
      <c r="I7" s="96" t="s">
        <v>65</v>
      </c>
      <c r="J7" s="97" t="s">
        <v>66</v>
      </c>
      <c r="K7" s="98"/>
      <c r="L7" s="99"/>
      <c r="M7" s="100" t="s">
        <v>67</v>
      </c>
      <c r="N7" s="27" t="s">
        <v>4</v>
      </c>
      <c r="O7" s="28" t="s">
        <v>11</v>
      </c>
      <c r="P7" s="29" t="s">
        <v>12</v>
      </c>
      <c r="Q7" s="30" t="s">
        <v>13</v>
      </c>
      <c r="R7" s="29" t="s">
        <v>14</v>
      </c>
      <c r="S7" s="30" t="s">
        <v>15</v>
      </c>
      <c r="T7" s="29" t="s">
        <v>16</v>
      </c>
      <c r="U7" s="31" t="s">
        <v>68</v>
      </c>
      <c r="V7" s="30" t="s">
        <v>18</v>
      </c>
      <c r="W7" s="29" t="s">
        <v>19</v>
      </c>
      <c r="X7" s="29" t="s">
        <v>20</v>
      </c>
      <c r="Y7" s="29" t="s">
        <v>21</v>
      </c>
      <c r="Z7" s="29" t="s">
        <v>22</v>
      </c>
      <c r="AA7" s="30" t="s">
        <v>23</v>
      </c>
      <c r="AB7" s="29" t="s">
        <v>24</v>
      </c>
      <c r="AC7" s="32" t="s">
        <v>25</v>
      </c>
      <c r="AD7" s="32" t="s">
        <v>26</v>
      </c>
      <c r="AE7" s="32" t="s">
        <v>27</v>
      </c>
      <c r="AF7" s="32" t="s">
        <v>69</v>
      </c>
      <c r="AG7" s="30" t="s">
        <v>29</v>
      </c>
      <c r="AH7" s="29" t="s">
        <v>30</v>
      </c>
      <c r="AI7" s="32" t="s">
        <v>31</v>
      </c>
      <c r="AJ7" s="30" t="s">
        <v>32</v>
      </c>
      <c r="AK7" s="32" t="s">
        <v>33</v>
      </c>
      <c r="AL7" s="30" t="s">
        <v>34</v>
      </c>
      <c r="AM7" s="29" t="s">
        <v>35</v>
      </c>
      <c r="AN7" s="30" t="s">
        <v>36</v>
      </c>
      <c r="AO7" s="29" t="s">
        <v>37</v>
      </c>
      <c r="AP7" s="30" t="s">
        <v>38</v>
      </c>
      <c r="AQ7" s="29" t="s">
        <v>39</v>
      </c>
      <c r="AR7" s="30" t="s">
        <v>40</v>
      </c>
      <c r="AS7" s="29" t="s">
        <v>41</v>
      </c>
      <c r="AT7" s="30" t="s">
        <v>42</v>
      </c>
      <c r="AU7" s="29" t="s">
        <v>43</v>
      </c>
      <c r="AV7" s="30" t="s">
        <v>44</v>
      </c>
      <c r="AW7" s="29" t="s">
        <v>45</v>
      </c>
      <c r="AX7" s="30" t="s">
        <v>46</v>
      </c>
      <c r="AY7" s="29" t="s">
        <v>47</v>
      </c>
      <c r="AZ7" s="30" t="s">
        <v>48</v>
      </c>
      <c r="BA7" s="29" t="s">
        <v>49</v>
      </c>
      <c r="BB7" s="30" t="s">
        <v>50</v>
      </c>
      <c r="BC7" s="33" t="s">
        <v>51</v>
      </c>
      <c r="BD7" s="30" t="s">
        <v>52</v>
      </c>
      <c r="BE7" s="32" t="s">
        <v>53</v>
      </c>
      <c r="BF7" s="30" t="s">
        <v>54</v>
      </c>
      <c r="BG7" s="29" t="s">
        <v>55</v>
      </c>
    </row>
    <row r="8" spans="1:59" s="34" customFormat="1" ht="30.75" hidden="1" customHeight="1" x14ac:dyDescent="0.2">
      <c r="A8" s="88"/>
      <c r="B8" s="89"/>
      <c r="C8" s="95"/>
      <c r="D8" s="96"/>
      <c r="E8" s="100" t="s">
        <v>4</v>
      </c>
      <c r="F8" s="103" t="s">
        <v>70</v>
      </c>
      <c r="G8" s="104"/>
      <c r="H8" s="91" t="s">
        <v>71</v>
      </c>
      <c r="I8" s="96"/>
      <c r="J8" s="100" t="s">
        <v>4</v>
      </c>
      <c r="K8" s="91" t="s">
        <v>72</v>
      </c>
      <c r="L8" s="91" t="s">
        <v>71</v>
      </c>
      <c r="M8" s="101"/>
      <c r="N8" s="27" t="s">
        <v>73</v>
      </c>
      <c r="O8" s="28"/>
      <c r="P8" s="29"/>
      <c r="Q8" s="30"/>
      <c r="R8" s="29"/>
      <c r="S8" s="30"/>
      <c r="T8" s="29"/>
      <c r="U8" s="31"/>
      <c r="V8" s="30"/>
      <c r="W8" s="29"/>
      <c r="X8" s="29"/>
      <c r="Y8" s="29"/>
      <c r="Z8" s="29"/>
      <c r="AA8" s="30"/>
      <c r="AB8" s="29"/>
      <c r="AC8" s="32"/>
      <c r="AD8" s="32"/>
      <c r="AE8" s="32"/>
      <c r="AF8" s="32"/>
      <c r="AG8" s="30"/>
      <c r="AH8" s="29"/>
      <c r="AI8" s="32"/>
      <c r="AJ8" s="30"/>
      <c r="AK8" s="32"/>
      <c r="AL8" s="30"/>
      <c r="AM8" s="29"/>
      <c r="AN8" s="30"/>
      <c r="AO8" s="29"/>
      <c r="AP8" s="30"/>
      <c r="AQ8" s="29"/>
      <c r="AR8" s="30"/>
      <c r="AS8" s="29"/>
      <c r="AT8" s="30"/>
      <c r="AU8" s="29"/>
      <c r="AV8" s="30"/>
      <c r="AW8" s="29"/>
      <c r="AX8" s="30"/>
      <c r="AY8" s="29"/>
      <c r="AZ8" s="30"/>
      <c r="BA8" s="29"/>
      <c r="BB8" s="30"/>
      <c r="BC8" s="33"/>
      <c r="BD8" s="30"/>
      <c r="BE8" s="32"/>
      <c r="BF8" s="30"/>
      <c r="BG8" s="29"/>
    </row>
    <row r="9" spans="1:59" s="15" customFormat="1" ht="73.5" hidden="1" customHeight="1" x14ac:dyDescent="0.2">
      <c r="A9" s="88"/>
      <c r="B9" s="89"/>
      <c r="C9" s="92"/>
      <c r="D9" s="96"/>
      <c r="E9" s="102"/>
      <c r="F9" s="19" t="s">
        <v>74</v>
      </c>
      <c r="G9" s="19" t="s">
        <v>75</v>
      </c>
      <c r="H9" s="92"/>
      <c r="I9" s="96"/>
      <c r="J9" s="102"/>
      <c r="K9" s="92"/>
      <c r="L9" s="92"/>
      <c r="M9" s="102"/>
      <c r="N9" s="85">
        <f t="shared" ref="N9" si="2">O9+Q9+S9+V9+AA9+AG9+AJ9+AL9+AN9+AP9+AR9+AT9+AV9+AX9+AZ9+BB9+BD9+BF9</f>
        <v>1282148</v>
      </c>
      <c r="O9" s="79">
        <f>P9</f>
        <v>39947</v>
      </c>
      <c r="P9" s="14">
        <v>39947</v>
      </c>
      <c r="Q9" s="13">
        <f>R9</f>
        <v>32575</v>
      </c>
      <c r="R9" s="14">
        <v>32575</v>
      </c>
      <c r="S9" s="13">
        <f>T9+U9</f>
        <v>68096</v>
      </c>
      <c r="T9" s="14">
        <v>59181</v>
      </c>
      <c r="U9" s="14">
        <v>8915</v>
      </c>
      <c r="V9" s="13">
        <f>W9+X9+Y9+Z9</f>
        <v>209714</v>
      </c>
      <c r="W9" s="14">
        <v>122926</v>
      </c>
      <c r="X9" s="14">
        <v>59180</v>
      </c>
      <c r="Y9" s="14">
        <v>27365</v>
      </c>
      <c r="Z9" s="14">
        <v>243</v>
      </c>
      <c r="AA9" s="13">
        <f>SUM(AB9:AF9)</f>
        <v>138423</v>
      </c>
      <c r="AB9" s="14">
        <f>82355+19221</f>
        <v>101576</v>
      </c>
      <c r="AC9" s="14">
        <v>0</v>
      </c>
      <c r="AD9" s="14">
        <v>23238</v>
      </c>
      <c r="AE9" s="14">
        <v>7556</v>
      </c>
      <c r="AF9" s="14">
        <v>6053</v>
      </c>
      <c r="AG9" s="13">
        <f>AH9+AI9</f>
        <v>173108</v>
      </c>
      <c r="AH9" s="14">
        <v>165340</v>
      </c>
      <c r="AI9" s="14">
        <v>7768</v>
      </c>
      <c r="AJ9" s="13">
        <f>AK9</f>
        <v>65047</v>
      </c>
      <c r="AK9" s="14">
        <v>65047</v>
      </c>
      <c r="AL9" s="13">
        <f>AM9</f>
        <v>53788</v>
      </c>
      <c r="AM9" s="14">
        <v>53788</v>
      </c>
      <c r="AN9" s="13">
        <f>AO9</f>
        <v>76237</v>
      </c>
      <c r="AO9" s="14">
        <v>76237</v>
      </c>
      <c r="AP9" s="13">
        <f>AQ9</f>
        <v>22235</v>
      </c>
      <c r="AQ9" s="14">
        <v>22235</v>
      </c>
      <c r="AR9" s="13">
        <f>AS9</f>
        <v>45925</v>
      </c>
      <c r="AS9" s="14">
        <v>45925</v>
      </c>
      <c r="AT9" s="13">
        <f>AU9</f>
        <v>54273</v>
      </c>
      <c r="AU9" s="14">
        <v>54273</v>
      </c>
      <c r="AV9" s="13">
        <f>AW9</f>
        <v>23979</v>
      </c>
      <c r="AW9" s="14">
        <v>23979</v>
      </c>
      <c r="AX9" s="13">
        <f>AY9</f>
        <v>43413</v>
      </c>
      <c r="AY9" s="14">
        <v>43413</v>
      </c>
      <c r="AZ9" s="13">
        <f>BA9</f>
        <v>32786</v>
      </c>
      <c r="BA9" s="14">
        <v>32786</v>
      </c>
      <c r="BB9" s="13">
        <f>BC9</f>
        <v>55979</v>
      </c>
      <c r="BC9" s="14">
        <v>55979</v>
      </c>
      <c r="BD9" s="13">
        <f>BE9</f>
        <v>58485</v>
      </c>
      <c r="BE9" s="14">
        <v>58485</v>
      </c>
      <c r="BF9" s="13">
        <f>BG9</f>
        <v>88138</v>
      </c>
      <c r="BG9" s="14">
        <v>88138</v>
      </c>
    </row>
    <row r="10" spans="1:59" s="15" customFormat="1" ht="17.25" customHeight="1" x14ac:dyDescent="0.25">
      <c r="A10" s="8"/>
      <c r="B10" s="35"/>
      <c r="C10" s="36" t="s">
        <v>76</v>
      </c>
      <c r="D10" s="37">
        <v>9497</v>
      </c>
      <c r="E10" s="37">
        <v>4000</v>
      </c>
      <c r="F10" s="38">
        <v>1900</v>
      </c>
      <c r="G10" s="38">
        <v>1200</v>
      </c>
      <c r="H10" s="38">
        <v>900</v>
      </c>
      <c r="I10" s="37">
        <v>5497</v>
      </c>
      <c r="J10" s="37">
        <v>2000</v>
      </c>
      <c r="K10" s="39">
        <f>J10</f>
        <v>2000</v>
      </c>
      <c r="L10" s="39">
        <v>0</v>
      </c>
      <c r="M10" s="37">
        <v>3497</v>
      </c>
      <c r="N10" s="85">
        <v>3497</v>
      </c>
      <c r="O10" s="79">
        <v>109</v>
      </c>
      <c r="P10" s="79">
        <v>109</v>
      </c>
      <c r="Q10" s="79">
        <v>89</v>
      </c>
      <c r="R10" s="79">
        <v>89</v>
      </c>
      <c r="S10" s="79">
        <v>186</v>
      </c>
      <c r="T10" s="79">
        <v>161</v>
      </c>
      <c r="U10" s="79">
        <v>24</v>
      </c>
      <c r="V10" s="79">
        <v>572</v>
      </c>
      <c r="W10" s="79">
        <v>335</v>
      </c>
      <c r="X10" s="79">
        <v>161</v>
      </c>
      <c r="Y10" s="79">
        <v>75</v>
      </c>
      <c r="Z10" s="79">
        <v>1</v>
      </c>
      <c r="AA10" s="79">
        <v>378</v>
      </c>
      <c r="AB10" s="79">
        <v>277</v>
      </c>
      <c r="AC10" s="79">
        <v>0</v>
      </c>
      <c r="AD10" s="79">
        <v>63</v>
      </c>
      <c r="AE10" s="79">
        <v>21</v>
      </c>
      <c r="AF10" s="79">
        <v>17</v>
      </c>
      <c r="AG10" s="79">
        <v>472</v>
      </c>
      <c r="AH10" s="79">
        <v>451</v>
      </c>
      <c r="AI10" s="79">
        <v>21</v>
      </c>
      <c r="AJ10" s="79">
        <v>177</v>
      </c>
      <c r="AK10" s="79">
        <v>177</v>
      </c>
      <c r="AL10" s="79">
        <v>147</v>
      </c>
      <c r="AM10" s="79">
        <v>147</v>
      </c>
      <c r="AN10" s="79">
        <v>208</v>
      </c>
      <c r="AO10" s="79">
        <v>208</v>
      </c>
      <c r="AP10" s="79">
        <v>61</v>
      </c>
      <c r="AQ10" s="79">
        <v>61</v>
      </c>
      <c r="AR10" s="79">
        <v>125</v>
      </c>
      <c r="AS10" s="79">
        <v>125</v>
      </c>
      <c r="AT10" s="79">
        <v>148</v>
      </c>
      <c r="AU10" s="79">
        <v>148</v>
      </c>
      <c r="AV10" s="79">
        <v>65</v>
      </c>
      <c r="AW10" s="79">
        <v>65</v>
      </c>
      <c r="AX10" s="79">
        <v>118</v>
      </c>
      <c r="AY10" s="79">
        <v>118</v>
      </c>
      <c r="AZ10" s="79">
        <v>89</v>
      </c>
      <c r="BA10" s="79">
        <v>89</v>
      </c>
      <c r="BB10" s="79">
        <v>153</v>
      </c>
      <c r="BC10" s="79">
        <v>153</v>
      </c>
      <c r="BD10" s="79">
        <v>160</v>
      </c>
      <c r="BE10" s="79">
        <v>160</v>
      </c>
      <c r="BF10" s="79">
        <v>240</v>
      </c>
      <c r="BG10" s="79">
        <v>240</v>
      </c>
    </row>
    <row r="11" spans="1:59" s="15" customFormat="1" ht="17.25" customHeight="1" x14ac:dyDescent="0.25">
      <c r="A11" s="8"/>
      <c r="B11" s="35"/>
      <c r="C11" s="40" t="s">
        <v>77</v>
      </c>
      <c r="D11" s="37">
        <v>6030.5950000000003</v>
      </c>
      <c r="E11" s="37">
        <v>3207.5471698113211</v>
      </c>
      <c r="F11" s="41">
        <v>1523.5849056603774</v>
      </c>
      <c r="G11" s="41">
        <v>962.26415094339632</v>
      </c>
      <c r="H11" s="41">
        <v>721.69811320754718</v>
      </c>
      <c r="I11" s="37">
        <v>2823.0478301886792</v>
      </c>
      <c r="J11" s="37">
        <f>J10*J4</f>
        <v>200</v>
      </c>
      <c r="K11" s="39">
        <f t="shared" ref="K11:K15" si="3">J11</f>
        <v>200</v>
      </c>
      <c r="L11" s="39">
        <v>0</v>
      </c>
      <c r="M11" s="37">
        <v>2623.0478301886792</v>
      </c>
      <c r="N11" s="85">
        <v>2626</v>
      </c>
      <c r="O11" s="80">
        <v>82</v>
      </c>
      <c r="P11" s="80">
        <v>82</v>
      </c>
      <c r="Q11" s="80">
        <v>67</v>
      </c>
      <c r="R11" s="80">
        <v>67</v>
      </c>
      <c r="S11" s="80">
        <v>140</v>
      </c>
      <c r="T11" s="80">
        <v>121</v>
      </c>
      <c r="U11" s="80">
        <v>18</v>
      </c>
      <c r="V11" s="80">
        <v>429</v>
      </c>
      <c r="W11" s="80">
        <v>251</v>
      </c>
      <c r="X11" s="80">
        <v>121</v>
      </c>
      <c r="Y11" s="80">
        <v>56</v>
      </c>
      <c r="Z11" s="80">
        <v>1</v>
      </c>
      <c r="AA11" s="80">
        <v>284</v>
      </c>
      <c r="AB11" s="80">
        <v>208</v>
      </c>
      <c r="AC11" s="80">
        <v>0</v>
      </c>
      <c r="AD11" s="80">
        <v>47</v>
      </c>
      <c r="AE11" s="80">
        <v>16</v>
      </c>
      <c r="AF11" s="80">
        <v>13</v>
      </c>
      <c r="AG11" s="80">
        <v>354</v>
      </c>
      <c r="AH11" s="80">
        <v>338</v>
      </c>
      <c r="AI11" s="80">
        <v>16</v>
      </c>
      <c r="AJ11" s="80">
        <v>133</v>
      </c>
      <c r="AK11" s="80">
        <v>133</v>
      </c>
      <c r="AL11" s="80">
        <v>110</v>
      </c>
      <c r="AM11" s="80">
        <v>110</v>
      </c>
      <c r="AN11" s="80">
        <v>156</v>
      </c>
      <c r="AO11" s="80">
        <v>156</v>
      </c>
      <c r="AP11" s="80">
        <v>46</v>
      </c>
      <c r="AQ11" s="80">
        <v>46</v>
      </c>
      <c r="AR11" s="80">
        <v>94</v>
      </c>
      <c r="AS11" s="80">
        <v>94</v>
      </c>
      <c r="AT11" s="80">
        <v>111</v>
      </c>
      <c r="AU11" s="80">
        <v>111</v>
      </c>
      <c r="AV11" s="80">
        <v>49</v>
      </c>
      <c r="AW11" s="80">
        <v>49</v>
      </c>
      <c r="AX11" s="80">
        <v>89</v>
      </c>
      <c r="AY11" s="80">
        <v>89</v>
      </c>
      <c r="AZ11" s="80">
        <v>67</v>
      </c>
      <c r="BA11" s="80">
        <v>67</v>
      </c>
      <c r="BB11" s="80">
        <v>115</v>
      </c>
      <c r="BC11" s="80">
        <v>115</v>
      </c>
      <c r="BD11" s="80">
        <v>120</v>
      </c>
      <c r="BE11" s="80">
        <v>120</v>
      </c>
      <c r="BF11" s="80">
        <v>180</v>
      </c>
      <c r="BG11" s="80">
        <v>180</v>
      </c>
    </row>
    <row r="12" spans="1:59" s="15" customFormat="1" ht="17.25" customHeight="1" x14ac:dyDescent="0.25">
      <c r="A12" s="8"/>
      <c r="B12" s="35"/>
      <c r="C12" s="40" t="s">
        <v>78</v>
      </c>
      <c r="D12" s="37">
        <v>3466.4049999999997</v>
      </c>
      <c r="E12" s="37">
        <f>E10*$E$5</f>
        <v>792.45283018867929</v>
      </c>
      <c r="F12" s="41">
        <f>F10*$E$5</f>
        <v>376.41509433962267</v>
      </c>
      <c r="G12" s="41">
        <f>G10*$E$5</f>
        <v>237.7358490566038</v>
      </c>
      <c r="H12" s="41">
        <f>H10*$E$5</f>
        <v>178.30188679245285</v>
      </c>
      <c r="I12" s="37">
        <f>D12-E12</f>
        <v>2673.9521698113203</v>
      </c>
      <c r="J12" s="37">
        <f>J10*J5</f>
        <v>1800</v>
      </c>
      <c r="K12" s="39">
        <f t="shared" si="3"/>
        <v>1800</v>
      </c>
      <c r="L12" s="39">
        <v>0</v>
      </c>
      <c r="M12" s="37">
        <v>873.95216981132035</v>
      </c>
      <c r="N12" s="85">
        <v>874</v>
      </c>
      <c r="O12" s="80">
        <v>27</v>
      </c>
      <c r="P12" s="80">
        <v>27</v>
      </c>
      <c r="Q12" s="80">
        <v>22</v>
      </c>
      <c r="R12" s="80">
        <v>22</v>
      </c>
      <c r="S12" s="80">
        <v>47</v>
      </c>
      <c r="T12" s="80">
        <v>40</v>
      </c>
      <c r="U12" s="80">
        <v>6</v>
      </c>
      <c r="V12" s="80">
        <v>143</v>
      </c>
      <c r="W12" s="80">
        <v>84</v>
      </c>
      <c r="X12" s="80">
        <v>40</v>
      </c>
      <c r="Y12" s="80">
        <v>19</v>
      </c>
      <c r="Z12" s="80">
        <v>0</v>
      </c>
      <c r="AA12" s="80">
        <v>95</v>
      </c>
      <c r="AB12" s="80">
        <v>69</v>
      </c>
      <c r="AC12" s="80">
        <v>0</v>
      </c>
      <c r="AD12" s="80">
        <v>16</v>
      </c>
      <c r="AE12" s="80">
        <v>5</v>
      </c>
      <c r="AF12" s="80">
        <v>4</v>
      </c>
      <c r="AG12" s="80">
        <v>118</v>
      </c>
      <c r="AH12" s="80">
        <v>113</v>
      </c>
      <c r="AI12" s="80">
        <v>5</v>
      </c>
      <c r="AJ12" s="80">
        <v>44</v>
      </c>
      <c r="AK12" s="80">
        <v>44</v>
      </c>
      <c r="AL12" s="80">
        <v>37</v>
      </c>
      <c r="AM12" s="80">
        <v>37</v>
      </c>
      <c r="AN12" s="80">
        <v>52</v>
      </c>
      <c r="AO12" s="80">
        <v>52</v>
      </c>
      <c r="AP12" s="80">
        <v>15</v>
      </c>
      <c r="AQ12" s="80">
        <v>15</v>
      </c>
      <c r="AR12" s="80">
        <v>31</v>
      </c>
      <c r="AS12" s="80">
        <v>31</v>
      </c>
      <c r="AT12" s="80">
        <v>37</v>
      </c>
      <c r="AU12" s="80">
        <v>37</v>
      </c>
      <c r="AV12" s="80">
        <v>16</v>
      </c>
      <c r="AW12" s="80">
        <v>16</v>
      </c>
      <c r="AX12" s="80">
        <v>30</v>
      </c>
      <c r="AY12" s="80">
        <v>30</v>
      </c>
      <c r="AZ12" s="80">
        <v>22</v>
      </c>
      <c r="BA12" s="80">
        <v>22</v>
      </c>
      <c r="BB12" s="80">
        <v>38</v>
      </c>
      <c r="BC12" s="80">
        <v>38</v>
      </c>
      <c r="BD12" s="80">
        <v>40</v>
      </c>
      <c r="BE12" s="80">
        <v>40</v>
      </c>
      <c r="BF12" s="80">
        <v>60</v>
      </c>
      <c r="BG12" s="80">
        <v>60</v>
      </c>
    </row>
    <row r="13" spans="1:59" s="15" customFormat="1" ht="17.25" customHeight="1" x14ac:dyDescent="0.25">
      <c r="A13" s="8"/>
      <c r="B13" s="35"/>
      <c r="C13" s="42" t="s">
        <v>79</v>
      </c>
      <c r="D13" s="37">
        <v>10644</v>
      </c>
      <c r="E13" s="37">
        <v>4240</v>
      </c>
      <c r="F13" s="38">
        <v>2000</v>
      </c>
      <c r="G13" s="38">
        <v>1320</v>
      </c>
      <c r="H13" s="38">
        <v>920</v>
      </c>
      <c r="I13" s="37">
        <f t="shared" ref="I13" si="4">D13-E13</f>
        <v>6404</v>
      </c>
      <c r="J13" s="37">
        <f>ROUND(J10*$J$3,0)</f>
        <v>2330</v>
      </c>
      <c r="K13" s="39">
        <f t="shared" si="3"/>
        <v>2330</v>
      </c>
      <c r="L13" s="39">
        <v>0</v>
      </c>
      <c r="M13" s="37">
        <v>4074</v>
      </c>
      <c r="N13" s="85">
        <v>4074</v>
      </c>
      <c r="O13" s="79">
        <v>128</v>
      </c>
      <c r="P13" s="79">
        <v>128</v>
      </c>
      <c r="Q13" s="79">
        <v>104</v>
      </c>
      <c r="R13" s="79">
        <v>104</v>
      </c>
      <c r="S13" s="79">
        <v>217</v>
      </c>
      <c r="T13" s="79">
        <v>188</v>
      </c>
      <c r="U13" s="79">
        <v>28</v>
      </c>
      <c r="V13" s="79">
        <v>666</v>
      </c>
      <c r="W13" s="79">
        <v>390</v>
      </c>
      <c r="X13" s="79">
        <v>188</v>
      </c>
      <c r="Y13" s="79">
        <v>87</v>
      </c>
      <c r="Z13" s="79">
        <v>1</v>
      </c>
      <c r="AA13" s="79">
        <v>440</v>
      </c>
      <c r="AB13" s="79">
        <v>323</v>
      </c>
      <c r="AC13" s="79">
        <v>0</v>
      </c>
      <c r="AD13" s="79">
        <v>73</v>
      </c>
      <c r="AE13" s="79">
        <v>24</v>
      </c>
      <c r="AF13" s="79">
        <v>20</v>
      </c>
      <c r="AG13" s="79">
        <v>550</v>
      </c>
      <c r="AH13" s="79">
        <v>525</v>
      </c>
      <c r="AI13" s="79">
        <v>24</v>
      </c>
      <c r="AJ13" s="79">
        <v>206</v>
      </c>
      <c r="AK13" s="79">
        <v>206</v>
      </c>
      <c r="AL13" s="79">
        <v>171</v>
      </c>
      <c r="AM13" s="79">
        <v>171</v>
      </c>
      <c r="AN13" s="79">
        <v>242</v>
      </c>
      <c r="AO13" s="79">
        <v>242</v>
      </c>
      <c r="AP13" s="79">
        <v>71</v>
      </c>
      <c r="AQ13" s="79">
        <v>71</v>
      </c>
      <c r="AR13" s="79">
        <v>146</v>
      </c>
      <c r="AS13" s="79">
        <v>146</v>
      </c>
      <c r="AT13" s="79">
        <v>172</v>
      </c>
      <c r="AU13" s="79">
        <v>172</v>
      </c>
      <c r="AV13" s="79">
        <v>76</v>
      </c>
      <c r="AW13" s="79">
        <v>76</v>
      </c>
      <c r="AX13" s="79">
        <v>137</v>
      </c>
      <c r="AY13" s="79">
        <v>137</v>
      </c>
      <c r="AZ13" s="79">
        <v>104</v>
      </c>
      <c r="BA13" s="79">
        <v>104</v>
      </c>
      <c r="BB13" s="79">
        <v>178</v>
      </c>
      <c r="BC13" s="79">
        <v>178</v>
      </c>
      <c r="BD13" s="79">
        <v>186</v>
      </c>
      <c r="BE13" s="79">
        <v>186</v>
      </c>
      <c r="BF13" s="79">
        <v>280</v>
      </c>
      <c r="BG13" s="79">
        <v>280</v>
      </c>
    </row>
    <row r="14" spans="1:59" s="15" customFormat="1" ht="17.25" customHeight="1" x14ac:dyDescent="0.25">
      <c r="A14" s="8"/>
      <c r="B14" s="35"/>
      <c r="C14" s="40" t="s">
        <v>77</v>
      </c>
      <c r="D14" s="37">
        <v>6758.9400000000005</v>
      </c>
      <c r="E14" s="37">
        <f>F14+G14+H14</f>
        <v>3400</v>
      </c>
      <c r="F14" s="41">
        <v>1400</v>
      </c>
      <c r="G14" s="41">
        <v>1200</v>
      </c>
      <c r="H14" s="41">
        <v>800</v>
      </c>
      <c r="I14" s="37">
        <f>D14-E14</f>
        <v>3358.9400000000005</v>
      </c>
      <c r="J14" s="37">
        <f>ROUND(J13*$J$4,0)</f>
        <v>233</v>
      </c>
      <c r="K14" s="39">
        <f t="shared" si="3"/>
        <v>233</v>
      </c>
      <c r="L14" s="39">
        <v>0</v>
      </c>
      <c r="M14" s="37">
        <v>3125.9400000000005</v>
      </c>
      <c r="N14" s="85">
        <v>3059</v>
      </c>
      <c r="O14" s="80">
        <v>96</v>
      </c>
      <c r="P14" s="80">
        <v>96</v>
      </c>
      <c r="Q14" s="80">
        <v>78</v>
      </c>
      <c r="R14" s="80">
        <v>78</v>
      </c>
      <c r="S14" s="80">
        <v>163</v>
      </c>
      <c r="T14" s="80">
        <v>141</v>
      </c>
      <c r="U14" s="80">
        <v>21</v>
      </c>
      <c r="V14" s="80">
        <v>500</v>
      </c>
      <c r="W14" s="80">
        <v>293</v>
      </c>
      <c r="X14" s="80">
        <v>141</v>
      </c>
      <c r="Y14" s="80">
        <v>65</v>
      </c>
      <c r="Z14" s="80">
        <v>1</v>
      </c>
      <c r="AA14" s="80">
        <v>330</v>
      </c>
      <c r="AB14" s="80">
        <v>242</v>
      </c>
      <c r="AC14" s="80">
        <v>0</v>
      </c>
      <c r="AD14" s="80">
        <v>55</v>
      </c>
      <c r="AE14" s="80">
        <v>18</v>
      </c>
      <c r="AF14" s="80">
        <v>15</v>
      </c>
      <c r="AG14" s="80">
        <v>413</v>
      </c>
      <c r="AH14" s="80">
        <v>394</v>
      </c>
      <c r="AI14" s="80">
        <v>18</v>
      </c>
      <c r="AJ14" s="80">
        <v>155</v>
      </c>
      <c r="AK14" s="80">
        <v>155</v>
      </c>
      <c r="AL14" s="80">
        <v>128</v>
      </c>
      <c r="AM14" s="80">
        <v>128</v>
      </c>
      <c r="AN14" s="80">
        <v>182</v>
      </c>
      <c r="AO14" s="80">
        <v>182</v>
      </c>
      <c r="AP14" s="80">
        <v>53</v>
      </c>
      <c r="AQ14" s="80">
        <v>53</v>
      </c>
      <c r="AR14" s="80">
        <v>110</v>
      </c>
      <c r="AS14" s="80">
        <v>110</v>
      </c>
      <c r="AT14" s="80">
        <v>129</v>
      </c>
      <c r="AU14" s="80">
        <v>129</v>
      </c>
      <c r="AV14" s="80">
        <v>57</v>
      </c>
      <c r="AW14" s="80">
        <v>57</v>
      </c>
      <c r="AX14" s="80">
        <v>103</v>
      </c>
      <c r="AY14" s="80">
        <v>103</v>
      </c>
      <c r="AZ14" s="80">
        <v>78</v>
      </c>
      <c r="BA14" s="80">
        <v>78</v>
      </c>
      <c r="BB14" s="80">
        <v>134</v>
      </c>
      <c r="BC14" s="80">
        <v>134</v>
      </c>
      <c r="BD14" s="80">
        <v>140</v>
      </c>
      <c r="BE14" s="80">
        <v>140</v>
      </c>
      <c r="BF14" s="80">
        <v>210</v>
      </c>
      <c r="BG14" s="80">
        <v>210</v>
      </c>
    </row>
    <row r="15" spans="1:59" s="15" customFormat="1" ht="17.25" customHeight="1" x14ac:dyDescent="0.25">
      <c r="A15" s="8"/>
      <c r="B15" s="35"/>
      <c r="C15" s="40" t="s">
        <v>78</v>
      </c>
      <c r="D15" s="37">
        <v>3885.06</v>
      </c>
      <c r="E15" s="37">
        <f>F15+G15+H15</f>
        <v>840</v>
      </c>
      <c r="F15" s="41">
        <v>600</v>
      </c>
      <c r="G15" s="41">
        <v>120</v>
      </c>
      <c r="H15" s="41">
        <v>120</v>
      </c>
      <c r="I15" s="37">
        <f>D15-E15</f>
        <v>3045.06</v>
      </c>
      <c r="J15" s="37">
        <f>ROUND(J13*$J$5,0)</f>
        <v>2097</v>
      </c>
      <c r="K15" s="39">
        <f t="shared" si="3"/>
        <v>2097</v>
      </c>
      <c r="L15" s="39">
        <v>0</v>
      </c>
      <c r="M15" s="37">
        <v>948.06</v>
      </c>
      <c r="N15" s="85">
        <v>1022</v>
      </c>
      <c r="O15" s="80">
        <v>32</v>
      </c>
      <c r="P15" s="80">
        <v>32</v>
      </c>
      <c r="Q15" s="80">
        <v>26</v>
      </c>
      <c r="R15" s="80">
        <v>26</v>
      </c>
      <c r="S15" s="80">
        <v>54</v>
      </c>
      <c r="T15" s="80">
        <v>47</v>
      </c>
      <c r="U15" s="80">
        <v>7</v>
      </c>
      <c r="V15" s="80">
        <v>167</v>
      </c>
      <c r="W15" s="80">
        <v>98</v>
      </c>
      <c r="X15" s="80">
        <v>47</v>
      </c>
      <c r="Y15" s="80">
        <v>22</v>
      </c>
      <c r="Z15" s="80">
        <v>0</v>
      </c>
      <c r="AA15" s="80">
        <v>110</v>
      </c>
      <c r="AB15" s="80">
        <v>81</v>
      </c>
      <c r="AC15" s="80">
        <v>0</v>
      </c>
      <c r="AD15" s="80">
        <v>18</v>
      </c>
      <c r="AE15" s="80">
        <v>6</v>
      </c>
      <c r="AF15" s="80">
        <v>5</v>
      </c>
      <c r="AG15" s="80">
        <v>138</v>
      </c>
      <c r="AH15" s="80">
        <v>131</v>
      </c>
      <c r="AI15" s="80">
        <v>6</v>
      </c>
      <c r="AJ15" s="80">
        <v>52</v>
      </c>
      <c r="AK15" s="80">
        <v>52</v>
      </c>
      <c r="AL15" s="80">
        <v>43</v>
      </c>
      <c r="AM15" s="80">
        <v>43</v>
      </c>
      <c r="AN15" s="80">
        <v>61</v>
      </c>
      <c r="AO15" s="80">
        <v>61</v>
      </c>
      <c r="AP15" s="80">
        <v>18</v>
      </c>
      <c r="AQ15" s="80">
        <v>18</v>
      </c>
      <c r="AR15" s="80">
        <v>37</v>
      </c>
      <c r="AS15" s="80">
        <v>37</v>
      </c>
      <c r="AT15" s="80">
        <v>43</v>
      </c>
      <c r="AU15" s="80">
        <v>43</v>
      </c>
      <c r="AV15" s="80">
        <v>19</v>
      </c>
      <c r="AW15" s="80">
        <v>19</v>
      </c>
      <c r="AX15" s="80">
        <v>34</v>
      </c>
      <c r="AY15" s="80">
        <v>34</v>
      </c>
      <c r="AZ15" s="80">
        <v>26</v>
      </c>
      <c r="BA15" s="80">
        <v>26</v>
      </c>
      <c r="BB15" s="80">
        <v>45</v>
      </c>
      <c r="BC15" s="80">
        <v>45</v>
      </c>
      <c r="BD15" s="80">
        <v>47</v>
      </c>
      <c r="BE15" s="80">
        <v>47</v>
      </c>
      <c r="BF15" s="80">
        <v>70</v>
      </c>
      <c r="BG15" s="80">
        <v>70</v>
      </c>
    </row>
    <row r="16" spans="1:59" s="15" customFormat="1" ht="17.25" customHeight="1" x14ac:dyDescent="0.25">
      <c r="A16" s="8"/>
      <c r="B16" s="35"/>
      <c r="C16" s="42" t="s">
        <v>80</v>
      </c>
      <c r="D16" s="43">
        <v>20141</v>
      </c>
      <c r="E16" s="43">
        <f t="shared" ref="E16:H16" si="5">E10+E13</f>
        <v>8240</v>
      </c>
      <c r="F16" s="43">
        <f t="shared" si="5"/>
        <v>3900</v>
      </c>
      <c r="G16" s="43">
        <f t="shared" si="5"/>
        <v>2520</v>
      </c>
      <c r="H16" s="43">
        <f t="shared" si="5"/>
        <v>1820</v>
      </c>
      <c r="I16" s="43">
        <f>I10+I13</f>
        <v>11901</v>
      </c>
      <c r="J16" s="43">
        <f>J10+J13</f>
        <v>4330</v>
      </c>
      <c r="K16" s="43">
        <f t="shared" ref="K16:L16" si="6">K10+K13</f>
        <v>4330</v>
      </c>
      <c r="L16" s="43">
        <f t="shared" si="6"/>
        <v>0</v>
      </c>
      <c r="M16" s="43">
        <v>7571</v>
      </c>
      <c r="N16" s="43">
        <v>7571</v>
      </c>
      <c r="O16" s="43">
        <v>237</v>
      </c>
      <c r="P16" s="43">
        <v>237</v>
      </c>
      <c r="Q16" s="43">
        <v>193</v>
      </c>
      <c r="R16" s="43">
        <v>193</v>
      </c>
      <c r="S16" s="43">
        <v>403</v>
      </c>
      <c r="T16" s="43">
        <v>349</v>
      </c>
      <c r="U16" s="43">
        <v>52</v>
      </c>
      <c r="V16" s="43">
        <v>1238</v>
      </c>
      <c r="W16" s="43">
        <v>725</v>
      </c>
      <c r="X16" s="43">
        <v>349</v>
      </c>
      <c r="Y16" s="43">
        <v>162</v>
      </c>
      <c r="Z16" s="43">
        <v>2</v>
      </c>
      <c r="AA16" s="43">
        <v>818</v>
      </c>
      <c r="AB16" s="43">
        <v>600</v>
      </c>
      <c r="AC16" s="43">
        <v>0</v>
      </c>
      <c r="AD16" s="43">
        <v>136</v>
      </c>
      <c r="AE16" s="43">
        <v>45</v>
      </c>
      <c r="AF16" s="43">
        <v>37</v>
      </c>
      <c r="AG16" s="43">
        <v>1022</v>
      </c>
      <c r="AH16" s="43">
        <v>976</v>
      </c>
      <c r="AI16" s="43">
        <v>45</v>
      </c>
      <c r="AJ16" s="43">
        <v>383</v>
      </c>
      <c r="AK16" s="43">
        <v>383</v>
      </c>
      <c r="AL16" s="43">
        <v>318</v>
      </c>
      <c r="AM16" s="43">
        <v>318</v>
      </c>
      <c r="AN16" s="43">
        <v>450</v>
      </c>
      <c r="AO16" s="43">
        <v>450</v>
      </c>
      <c r="AP16" s="43">
        <v>132</v>
      </c>
      <c r="AQ16" s="43">
        <v>132</v>
      </c>
      <c r="AR16" s="43">
        <v>271</v>
      </c>
      <c r="AS16" s="43">
        <v>271</v>
      </c>
      <c r="AT16" s="43">
        <v>320</v>
      </c>
      <c r="AU16" s="43">
        <v>320</v>
      </c>
      <c r="AV16" s="43">
        <v>141</v>
      </c>
      <c r="AW16" s="43">
        <v>141</v>
      </c>
      <c r="AX16" s="43">
        <v>255</v>
      </c>
      <c r="AY16" s="43">
        <v>255</v>
      </c>
      <c r="AZ16" s="43">
        <v>193</v>
      </c>
      <c r="BA16" s="43">
        <v>193</v>
      </c>
      <c r="BB16" s="43">
        <v>331</v>
      </c>
      <c r="BC16" s="43">
        <v>331</v>
      </c>
      <c r="BD16" s="43">
        <v>346</v>
      </c>
      <c r="BE16" s="43">
        <v>346</v>
      </c>
      <c r="BF16" s="43">
        <v>520</v>
      </c>
      <c r="BG16" s="43">
        <v>520</v>
      </c>
    </row>
    <row r="17" spans="1:59" x14ac:dyDescent="0.25">
      <c r="A17" s="8">
        <v>1</v>
      </c>
      <c r="B17" s="40" t="s">
        <v>81</v>
      </c>
      <c r="C17" s="40" t="s">
        <v>77</v>
      </c>
      <c r="D17" s="51">
        <v>271</v>
      </c>
      <c r="E17" s="8">
        <v>0</v>
      </c>
      <c r="F17" s="8"/>
      <c r="G17" s="8"/>
      <c r="H17" s="8"/>
      <c r="I17" s="44">
        <v>271</v>
      </c>
      <c r="J17" s="8"/>
      <c r="K17" s="8"/>
      <c r="L17" s="8"/>
      <c r="M17" s="8"/>
      <c r="N17" s="44">
        <v>271</v>
      </c>
      <c r="O17" s="8"/>
      <c r="P17" s="8"/>
      <c r="Q17" s="8">
        <v>30</v>
      </c>
      <c r="R17" s="8">
        <v>30</v>
      </c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>
        <v>179</v>
      </c>
      <c r="AO17" s="8">
        <v>179</v>
      </c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>
        <v>62</v>
      </c>
      <c r="BA17" s="8">
        <v>62</v>
      </c>
      <c r="BB17" s="8"/>
      <c r="BC17" s="8"/>
      <c r="BD17" s="8"/>
      <c r="BE17" s="8"/>
      <c r="BF17" s="8"/>
      <c r="BG17" s="8"/>
    </row>
    <row r="18" spans="1:59" x14ac:dyDescent="0.25">
      <c r="A18" s="8"/>
      <c r="B18" s="40"/>
      <c r="C18" s="40" t="s">
        <v>78</v>
      </c>
      <c r="D18" s="51">
        <v>101</v>
      </c>
      <c r="E18" s="8">
        <v>0</v>
      </c>
      <c r="F18" s="8"/>
      <c r="G18" s="8"/>
      <c r="H18" s="8"/>
      <c r="I18" s="44">
        <v>101</v>
      </c>
      <c r="J18" s="8"/>
      <c r="K18" s="8"/>
      <c r="L18" s="8"/>
      <c r="M18" s="8"/>
      <c r="N18" s="44">
        <v>101</v>
      </c>
      <c r="O18" s="8"/>
      <c r="P18" s="8"/>
      <c r="Q18" s="8">
        <v>17</v>
      </c>
      <c r="R18" s="8">
        <v>17</v>
      </c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>
        <v>63</v>
      </c>
      <c r="AO18" s="8">
        <v>63</v>
      </c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>
        <v>21</v>
      </c>
      <c r="BA18" s="8">
        <v>21</v>
      </c>
      <c r="BB18" s="8"/>
      <c r="BC18" s="8"/>
      <c r="BD18" s="8"/>
      <c r="BE18" s="8"/>
      <c r="BF18" s="8"/>
      <c r="BG18" s="8"/>
    </row>
    <row r="19" spans="1:59" x14ac:dyDescent="0.25">
      <c r="A19" s="8"/>
      <c r="B19" s="40"/>
      <c r="C19" s="40" t="s">
        <v>82</v>
      </c>
      <c r="D19" s="51">
        <v>317</v>
      </c>
      <c r="E19" s="8">
        <v>0</v>
      </c>
      <c r="F19" s="8"/>
      <c r="G19" s="8"/>
      <c r="H19" s="8"/>
      <c r="I19" s="44">
        <v>317</v>
      </c>
      <c r="J19" s="8"/>
      <c r="K19" s="8"/>
      <c r="L19" s="8"/>
      <c r="M19" s="8"/>
      <c r="N19" s="44">
        <v>317</v>
      </c>
      <c r="O19" s="8"/>
      <c r="P19" s="8"/>
      <c r="Q19" s="8">
        <v>40</v>
      </c>
      <c r="R19" s="8">
        <v>40</v>
      </c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>
        <v>208</v>
      </c>
      <c r="AO19" s="8">
        <v>208</v>
      </c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>
        <v>69</v>
      </c>
      <c r="BA19" s="8">
        <v>69</v>
      </c>
      <c r="BB19" s="8"/>
      <c r="BC19" s="8"/>
      <c r="BD19" s="8"/>
      <c r="BE19" s="8"/>
      <c r="BF19" s="8"/>
      <c r="BG19" s="8"/>
    </row>
    <row r="20" spans="1:59" s="48" customFormat="1" x14ac:dyDescent="0.25">
      <c r="A20" s="45"/>
      <c r="B20" s="46" t="s">
        <v>83</v>
      </c>
      <c r="C20" s="46"/>
      <c r="D20" s="51">
        <v>689</v>
      </c>
      <c r="E20" s="47">
        <v>0</v>
      </c>
      <c r="F20" s="47">
        <v>0</v>
      </c>
      <c r="G20" s="47">
        <v>0</v>
      </c>
      <c r="H20" s="47">
        <v>0</v>
      </c>
      <c r="I20" s="47">
        <v>689</v>
      </c>
      <c r="J20" s="47">
        <v>0</v>
      </c>
      <c r="K20" s="47">
        <v>0</v>
      </c>
      <c r="L20" s="47">
        <v>0</v>
      </c>
      <c r="M20" s="47">
        <v>0</v>
      </c>
      <c r="N20" s="47">
        <v>689</v>
      </c>
      <c r="O20" s="47">
        <v>0</v>
      </c>
      <c r="P20" s="47">
        <v>0</v>
      </c>
      <c r="Q20" s="47">
        <v>87</v>
      </c>
      <c r="R20" s="47">
        <v>87</v>
      </c>
      <c r="S20" s="47">
        <v>0</v>
      </c>
      <c r="T20" s="47">
        <v>0</v>
      </c>
      <c r="U20" s="47">
        <v>0</v>
      </c>
      <c r="V20" s="47">
        <v>0</v>
      </c>
      <c r="W20" s="47">
        <v>0</v>
      </c>
      <c r="X20" s="47">
        <v>0</v>
      </c>
      <c r="Y20" s="47">
        <v>0</v>
      </c>
      <c r="Z20" s="47">
        <v>0</v>
      </c>
      <c r="AA20" s="47">
        <v>0</v>
      </c>
      <c r="AB20" s="47">
        <v>0</v>
      </c>
      <c r="AC20" s="47">
        <v>0</v>
      </c>
      <c r="AD20" s="47">
        <v>0</v>
      </c>
      <c r="AE20" s="47">
        <v>0</v>
      </c>
      <c r="AF20" s="47">
        <v>0</v>
      </c>
      <c r="AG20" s="47">
        <v>0</v>
      </c>
      <c r="AH20" s="47">
        <v>0</v>
      </c>
      <c r="AI20" s="47">
        <v>0</v>
      </c>
      <c r="AJ20" s="47">
        <v>0</v>
      </c>
      <c r="AK20" s="47">
        <v>0</v>
      </c>
      <c r="AL20" s="47">
        <v>0</v>
      </c>
      <c r="AM20" s="47">
        <v>0</v>
      </c>
      <c r="AN20" s="47">
        <v>450</v>
      </c>
      <c r="AO20" s="47">
        <v>450</v>
      </c>
      <c r="AP20" s="47">
        <v>0</v>
      </c>
      <c r="AQ20" s="47">
        <v>0</v>
      </c>
      <c r="AR20" s="47">
        <v>0</v>
      </c>
      <c r="AS20" s="47">
        <v>0</v>
      </c>
      <c r="AT20" s="47">
        <v>0</v>
      </c>
      <c r="AU20" s="47">
        <v>0</v>
      </c>
      <c r="AV20" s="47">
        <v>0</v>
      </c>
      <c r="AW20" s="47">
        <v>0</v>
      </c>
      <c r="AX20" s="47">
        <v>0</v>
      </c>
      <c r="AY20" s="47">
        <v>0</v>
      </c>
      <c r="AZ20" s="47">
        <v>152</v>
      </c>
      <c r="BA20" s="47">
        <v>152</v>
      </c>
      <c r="BB20" s="47">
        <v>0</v>
      </c>
      <c r="BC20" s="47">
        <v>0</v>
      </c>
      <c r="BD20" s="47">
        <v>0</v>
      </c>
      <c r="BE20" s="47">
        <v>0</v>
      </c>
      <c r="BF20" s="47">
        <v>0</v>
      </c>
      <c r="BG20" s="47">
        <v>0</v>
      </c>
    </row>
    <row r="21" spans="1:59" x14ac:dyDescent="0.25">
      <c r="A21" s="8">
        <v>2</v>
      </c>
      <c r="B21" s="40" t="s">
        <v>84</v>
      </c>
      <c r="C21" s="40" t="s">
        <v>77</v>
      </c>
      <c r="D21" s="51">
        <v>219</v>
      </c>
      <c r="E21" s="8"/>
      <c r="F21" s="8"/>
      <c r="G21" s="8"/>
      <c r="H21" s="8"/>
      <c r="I21" s="44">
        <v>219</v>
      </c>
      <c r="J21" s="8"/>
      <c r="K21" s="8"/>
      <c r="L21" s="8"/>
      <c r="M21" s="8"/>
      <c r="N21" s="44">
        <v>219</v>
      </c>
      <c r="O21" s="8">
        <v>0</v>
      </c>
      <c r="P21" s="8"/>
      <c r="Q21" s="8">
        <v>0</v>
      </c>
      <c r="R21" s="8"/>
      <c r="S21" s="8">
        <v>0</v>
      </c>
      <c r="T21" s="8"/>
      <c r="U21" s="8"/>
      <c r="V21" s="8">
        <v>0</v>
      </c>
      <c r="W21" s="8"/>
      <c r="X21" s="8"/>
      <c r="Y21" s="8"/>
      <c r="Z21" s="8"/>
      <c r="AA21" s="8">
        <v>164</v>
      </c>
      <c r="AB21" s="8">
        <v>120</v>
      </c>
      <c r="AC21" s="8"/>
      <c r="AD21" s="8">
        <v>32</v>
      </c>
      <c r="AE21" s="8">
        <v>10</v>
      </c>
      <c r="AF21" s="8">
        <v>2</v>
      </c>
      <c r="AG21" s="8"/>
      <c r="AH21" s="8"/>
      <c r="AI21" s="8"/>
      <c r="AJ21" s="8"/>
      <c r="AK21" s="8"/>
      <c r="AL21" s="8">
        <v>0</v>
      </c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2">
        <v>15</v>
      </c>
      <c r="BA21" s="82">
        <v>15</v>
      </c>
      <c r="BB21" s="8"/>
      <c r="BC21" s="8"/>
      <c r="BD21" s="8"/>
      <c r="BE21" s="8"/>
      <c r="BF21" s="8">
        <v>40</v>
      </c>
      <c r="BG21" s="8">
        <v>40</v>
      </c>
    </row>
    <row r="22" spans="1:59" x14ac:dyDescent="0.25">
      <c r="A22" s="8"/>
      <c r="B22" s="40"/>
      <c r="C22" s="40" t="s">
        <v>78</v>
      </c>
      <c r="D22" s="51">
        <v>102</v>
      </c>
      <c r="E22" s="8"/>
      <c r="F22" s="8"/>
      <c r="G22" s="8"/>
      <c r="H22" s="8"/>
      <c r="I22" s="44">
        <v>102</v>
      </c>
      <c r="J22" s="8"/>
      <c r="K22" s="8"/>
      <c r="L22" s="8"/>
      <c r="M22" s="8"/>
      <c r="N22" s="44">
        <v>102</v>
      </c>
      <c r="O22" s="8">
        <v>0</v>
      </c>
      <c r="P22" s="8"/>
      <c r="Q22" s="8">
        <v>0</v>
      </c>
      <c r="R22" s="8"/>
      <c r="S22" s="8">
        <v>0</v>
      </c>
      <c r="T22" s="8"/>
      <c r="U22" s="8"/>
      <c r="V22" s="8">
        <v>0</v>
      </c>
      <c r="W22" s="8"/>
      <c r="X22" s="8"/>
      <c r="Y22" s="8"/>
      <c r="Z22" s="8"/>
      <c r="AA22" s="8">
        <v>68</v>
      </c>
      <c r="AB22" s="8">
        <v>52</v>
      </c>
      <c r="AC22" s="8"/>
      <c r="AD22" s="8">
        <v>11</v>
      </c>
      <c r="AE22" s="8">
        <v>4</v>
      </c>
      <c r="AF22" s="8">
        <v>1</v>
      </c>
      <c r="AG22" s="8"/>
      <c r="AH22" s="8"/>
      <c r="AI22" s="8"/>
      <c r="AJ22" s="8"/>
      <c r="AK22" s="8"/>
      <c r="AL22" s="8">
        <v>0</v>
      </c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2">
        <v>7</v>
      </c>
      <c r="BA22" s="82">
        <v>7</v>
      </c>
      <c r="BB22" s="8"/>
      <c r="BC22" s="8"/>
      <c r="BD22" s="8"/>
      <c r="BE22" s="8"/>
      <c r="BF22" s="8">
        <v>27</v>
      </c>
      <c r="BG22" s="8">
        <v>27</v>
      </c>
    </row>
    <row r="23" spans="1:59" x14ac:dyDescent="0.25">
      <c r="A23" s="8"/>
      <c r="B23" s="40"/>
      <c r="C23" s="40" t="s">
        <v>82</v>
      </c>
      <c r="D23" s="51">
        <v>299</v>
      </c>
      <c r="E23" s="8"/>
      <c r="F23" s="8"/>
      <c r="G23" s="8"/>
      <c r="H23" s="8"/>
      <c r="I23" s="44">
        <v>299</v>
      </c>
      <c r="J23" s="8"/>
      <c r="K23" s="8"/>
      <c r="L23" s="8"/>
      <c r="M23" s="8"/>
      <c r="N23" s="44">
        <v>299</v>
      </c>
      <c r="O23" s="8">
        <v>0</v>
      </c>
      <c r="P23" s="8"/>
      <c r="Q23" s="8">
        <v>0</v>
      </c>
      <c r="R23" s="8"/>
      <c r="S23" s="8">
        <v>0</v>
      </c>
      <c r="T23" s="8"/>
      <c r="U23" s="8"/>
      <c r="V23" s="8">
        <v>0</v>
      </c>
      <c r="W23" s="8"/>
      <c r="X23" s="8"/>
      <c r="Y23" s="8"/>
      <c r="Z23" s="8"/>
      <c r="AA23" s="8">
        <v>218</v>
      </c>
      <c r="AB23" s="8">
        <v>158</v>
      </c>
      <c r="AC23" s="8"/>
      <c r="AD23" s="8">
        <v>37</v>
      </c>
      <c r="AE23" s="8">
        <v>13</v>
      </c>
      <c r="AF23" s="8">
        <v>10</v>
      </c>
      <c r="AG23" s="8"/>
      <c r="AH23" s="8"/>
      <c r="AI23" s="8"/>
      <c r="AJ23" s="8"/>
      <c r="AK23" s="8"/>
      <c r="AL23" s="8">
        <v>0</v>
      </c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2">
        <v>20</v>
      </c>
      <c r="BA23" s="82">
        <v>20</v>
      </c>
      <c r="BB23" s="8"/>
      <c r="BC23" s="8"/>
      <c r="BD23" s="8"/>
      <c r="BE23" s="8"/>
      <c r="BF23" s="8">
        <v>61</v>
      </c>
      <c r="BG23" s="8">
        <v>61</v>
      </c>
    </row>
    <row r="24" spans="1:59" s="48" customFormat="1" x14ac:dyDescent="0.25">
      <c r="A24" s="45"/>
      <c r="B24" s="46" t="s">
        <v>85</v>
      </c>
      <c r="C24" s="46"/>
      <c r="D24" s="51">
        <v>620</v>
      </c>
      <c r="E24" s="45">
        <v>0</v>
      </c>
      <c r="F24" s="45">
        <v>0</v>
      </c>
      <c r="G24" s="45">
        <v>0</v>
      </c>
      <c r="H24" s="45">
        <v>0</v>
      </c>
      <c r="I24" s="49">
        <v>620</v>
      </c>
      <c r="J24" s="45">
        <v>0</v>
      </c>
      <c r="K24" s="45">
        <v>0</v>
      </c>
      <c r="L24" s="45">
        <v>0</v>
      </c>
      <c r="M24" s="45">
        <v>0</v>
      </c>
      <c r="N24" s="52">
        <v>620</v>
      </c>
      <c r="O24" s="45">
        <v>0</v>
      </c>
      <c r="P24" s="45">
        <v>0</v>
      </c>
      <c r="Q24" s="45">
        <v>0</v>
      </c>
      <c r="R24" s="45">
        <v>0</v>
      </c>
      <c r="S24" s="45">
        <v>0</v>
      </c>
      <c r="T24" s="45">
        <v>0</v>
      </c>
      <c r="U24" s="45">
        <v>0</v>
      </c>
      <c r="V24" s="45">
        <v>0</v>
      </c>
      <c r="W24" s="45">
        <v>0</v>
      </c>
      <c r="X24" s="45">
        <v>0</v>
      </c>
      <c r="Y24" s="45">
        <v>0</v>
      </c>
      <c r="Z24" s="45">
        <v>0</v>
      </c>
      <c r="AA24" s="45">
        <v>450</v>
      </c>
      <c r="AB24" s="45">
        <v>330</v>
      </c>
      <c r="AC24" s="45">
        <v>0</v>
      </c>
      <c r="AD24" s="45">
        <v>80</v>
      </c>
      <c r="AE24" s="45">
        <v>27</v>
      </c>
      <c r="AF24" s="45">
        <v>13</v>
      </c>
      <c r="AG24" s="45">
        <v>0</v>
      </c>
      <c r="AH24" s="45">
        <v>0</v>
      </c>
      <c r="AI24" s="45">
        <v>0</v>
      </c>
      <c r="AJ24" s="49">
        <v>0</v>
      </c>
      <c r="AK24" s="49">
        <v>0</v>
      </c>
      <c r="AL24" s="45">
        <v>0</v>
      </c>
      <c r="AM24" s="45">
        <v>0</v>
      </c>
      <c r="AN24" s="45">
        <v>0</v>
      </c>
      <c r="AO24" s="45">
        <v>0</v>
      </c>
      <c r="AP24" s="45">
        <v>0</v>
      </c>
      <c r="AQ24" s="45">
        <v>0</v>
      </c>
      <c r="AR24" s="45">
        <v>0</v>
      </c>
      <c r="AS24" s="45">
        <v>0</v>
      </c>
      <c r="AT24" s="45">
        <v>0</v>
      </c>
      <c r="AU24" s="45">
        <v>0</v>
      </c>
      <c r="AV24" s="45">
        <v>0</v>
      </c>
      <c r="AW24" s="45">
        <v>0</v>
      </c>
      <c r="AX24" s="45">
        <v>0</v>
      </c>
      <c r="AY24" s="45">
        <v>0</v>
      </c>
      <c r="AZ24" s="49">
        <v>42</v>
      </c>
      <c r="BA24" s="49">
        <v>42</v>
      </c>
      <c r="BB24" s="49">
        <v>0</v>
      </c>
      <c r="BC24" s="45">
        <v>0</v>
      </c>
      <c r="BD24" s="45">
        <v>0</v>
      </c>
      <c r="BE24" s="45">
        <v>0</v>
      </c>
      <c r="BF24" s="45">
        <v>128</v>
      </c>
      <c r="BG24" s="45">
        <v>128</v>
      </c>
    </row>
    <row r="25" spans="1:59" x14ac:dyDescent="0.25">
      <c r="A25" s="8">
        <v>3</v>
      </c>
      <c r="B25" s="40" t="s">
        <v>86</v>
      </c>
      <c r="C25" s="40" t="s">
        <v>77</v>
      </c>
      <c r="D25" s="51">
        <v>71</v>
      </c>
      <c r="E25" s="8"/>
      <c r="F25" s="8"/>
      <c r="G25" s="8"/>
      <c r="H25" s="8"/>
      <c r="I25" s="44">
        <v>71</v>
      </c>
      <c r="J25" s="8">
        <v>71</v>
      </c>
      <c r="K25" s="8"/>
      <c r="L25" s="8"/>
      <c r="M25" s="8"/>
      <c r="N25" s="44">
        <v>0</v>
      </c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2"/>
      <c r="BA25" s="82"/>
      <c r="BB25" s="82"/>
      <c r="BC25" s="8"/>
      <c r="BD25" s="8"/>
      <c r="BE25" s="8"/>
      <c r="BF25" s="8"/>
      <c r="BG25" s="8"/>
    </row>
    <row r="26" spans="1:59" x14ac:dyDescent="0.25">
      <c r="A26" s="8"/>
      <c r="B26" s="40"/>
      <c r="C26" s="40" t="s">
        <v>78</v>
      </c>
      <c r="D26" s="51">
        <v>646</v>
      </c>
      <c r="E26" s="8"/>
      <c r="F26" s="8"/>
      <c r="G26" s="8"/>
      <c r="H26" s="8"/>
      <c r="I26" s="44">
        <v>646</v>
      </c>
      <c r="J26" s="8">
        <v>646</v>
      </c>
      <c r="K26" s="8"/>
      <c r="L26" s="8"/>
      <c r="M26" s="8"/>
      <c r="N26" s="44">
        <v>0</v>
      </c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</row>
    <row r="27" spans="1:59" x14ac:dyDescent="0.25">
      <c r="A27" s="8"/>
      <c r="B27" s="40"/>
      <c r="C27" s="40" t="s">
        <v>82</v>
      </c>
      <c r="D27" s="51">
        <v>617</v>
      </c>
      <c r="E27" s="8"/>
      <c r="F27" s="8"/>
      <c r="G27" s="8"/>
      <c r="H27" s="8"/>
      <c r="I27" s="44">
        <v>617</v>
      </c>
      <c r="J27" s="8">
        <v>617</v>
      </c>
      <c r="K27" s="8"/>
      <c r="L27" s="8"/>
      <c r="M27" s="8"/>
      <c r="N27" s="44">
        <v>0</v>
      </c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</row>
    <row r="28" spans="1:59" s="48" customFormat="1" x14ac:dyDescent="0.25">
      <c r="A28" s="45"/>
      <c r="B28" s="46" t="s">
        <v>87</v>
      </c>
      <c r="C28" s="46"/>
      <c r="D28" s="51">
        <v>1334</v>
      </c>
      <c r="E28" s="45">
        <v>0</v>
      </c>
      <c r="F28" s="45">
        <v>0</v>
      </c>
      <c r="G28" s="45">
        <v>0</v>
      </c>
      <c r="H28" s="45">
        <v>0</v>
      </c>
      <c r="I28" s="45">
        <v>1334</v>
      </c>
      <c r="J28" s="45">
        <v>1334</v>
      </c>
      <c r="K28" s="45">
        <v>0</v>
      </c>
      <c r="L28" s="45">
        <v>0</v>
      </c>
      <c r="M28" s="45">
        <v>0</v>
      </c>
      <c r="N28" s="52">
        <v>0</v>
      </c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  <c r="AZ28" s="45"/>
      <c r="BA28" s="45"/>
      <c r="BB28" s="45"/>
      <c r="BC28" s="45"/>
      <c r="BD28" s="45"/>
      <c r="BE28" s="45"/>
      <c r="BF28" s="45"/>
      <c r="BG28" s="45"/>
    </row>
    <row r="29" spans="1:59" x14ac:dyDescent="0.25">
      <c r="A29" s="8">
        <v>4</v>
      </c>
      <c r="B29" s="40" t="s">
        <v>88</v>
      </c>
      <c r="C29" s="40" t="s">
        <v>77</v>
      </c>
      <c r="D29" s="51">
        <v>3400</v>
      </c>
      <c r="E29" s="73">
        <v>3400</v>
      </c>
      <c r="F29" s="77">
        <v>1400</v>
      </c>
      <c r="G29" s="77">
        <v>1200</v>
      </c>
      <c r="H29" s="77">
        <v>800</v>
      </c>
      <c r="I29" s="44">
        <v>0</v>
      </c>
      <c r="J29" s="77"/>
      <c r="K29" s="77"/>
      <c r="L29" s="77"/>
      <c r="M29" s="8"/>
      <c r="N29" s="44">
        <v>0</v>
      </c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</row>
    <row r="30" spans="1:59" x14ac:dyDescent="0.25">
      <c r="A30" s="8"/>
      <c r="B30" s="40"/>
      <c r="C30" s="40" t="s">
        <v>78</v>
      </c>
      <c r="D30" s="51">
        <v>840</v>
      </c>
      <c r="E30" s="73">
        <v>840</v>
      </c>
      <c r="F30" s="77">
        <v>600</v>
      </c>
      <c r="G30" s="77">
        <v>120</v>
      </c>
      <c r="H30" s="77">
        <v>120</v>
      </c>
      <c r="I30" s="44">
        <v>0</v>
      </c>
      <c r="J30" s="77"/>
      <c r="K30" s="77"/>
      <c r="L30" s="77"/>
      <c r="M30" s="8"/>
      <c r="N30" s="44">
        <v>0</v>
      </c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</row>
    <row r="31" spans="1:59" x14ac:dyDescent="0.25">
      <c r="A31" s="8"/>
      <c r="B31" s="40"/>
      <c r="C31" s="40" t="s">
        <v>82</v>
      </c>
      <c r="D31" s="51">
        <v>4000</v>
      </c>
      <c r="E31" s="73">
        <v>4000</v>
      </c>
      <c r="F31" s="77">
        <v>1900</v>
      </c>
      <c r="G31" s="77">
        <v>1200</v>
      </c>
      <c r="H31" s="77">
        <v>900</v>
      </c>
      <c r="I31" s="44">
        <v>0</v>
      </c>
      <c r="J31" s="77"/>
      <c r="K31" s="77"/>
      <c r="L31" s="77"/>
      <c r="M31" s="8"/>
      <c r="N31" s="44">
        <v>0</v>
      </c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</row>
    <row r="32" spans="1:59" s="48" customFormat="1" x14ac:dyDescent="0.25">
      <c r="A32" s="45"/>
      <c r="B32" s="46" t="s">
        <v>89</v>
      </c>
      <c r="C32" s="46"/>
      <c r="D32" s="51">
        <v>8240</v>
      </c>
      <c r="E32" s="74">
        <v>8240</v>
      </c>
      <c r="F32" s="74">
        <v>3900</v>
      </c>
      <c r="G32" s="74">
        <v>2520</v>
      </c>
      <c r="H32" s="74">
        <v>1820</v>
      </c>
      <c r="I32" s="51">
        <v>0</v>
      </c>
      <c r="J32" s="74"/>
      <c r="K32" s="74"/>
      <c r="L32" s="74"/>
      <c r="M32" s="45"/>
      <c r="N32" s="52">
        <v>0</v>
      </c>
      <c r="O32" s="45"/>
      <c r="P32" s="45"/>
      <c r="Q32" s="45"/>
      <c r="R32" s="45"/>
      <c r="S32" s="45"/>
      <c r="T32" s="45"/>
      <c r="U32" s="45"/>
      <c r="V32" s="45">
        <v>0</v>
      </c>
      <c r="W32" s="45">
        <v>0</v>
      </c>
      <c r="X32" s="45">
        <v>0</v>
      </c>
      <c r="Y32" s="45">
        <v>0</v>
      </c>
      <c r="Z32" s="45">
        <v>0</v>
      </c>
      <c r="AA32" s="45">
        <v>0</v>
      </c>
      <c r="AB32" s="45"/>
      <c r="AC32" s="45"/>
      <c r="AD32" s="45"/>
      <c r="AE32" s="45"/>
      <c r="AF32" s="45"/>
      <c r="AG32" s="45">
        <v>0</v>
      </c>
      <c r="AH32" s="45"/>
      <c r="AI32" s="45"/>
      <c r="AJ32" s="45">
        <v>0</v>
      </c>
      <c r="AK32" s="45"/>
      <c r="AL32" s="45"/>
      <c r="AM32" s="45"/>
      <c r="AN32" s="45"/>
      <c r="AO32" s="45"/>
      <c r="AP32" s="45">
        <v>0</v>
      </c>
      <c r="AQ32" s="45"/>
      <c r="AR32" s="45">
        <v>0</v>
      </c>
      <c r="AS32" s="45"/>
      <c r="AT32" s="45"/>
      <c r="AU32" s="45"/>
      <c r="AV32" s="45"/>
      <c r="AW32" s="45"/>
      <c r="AX32" s="45">
        <v>0</v>
      </c>
      <c r="AY32" s="45"/>
      <c r="AZ32" s="45"/>
      <c r="BA32" s="45"/>
      <c r="BB32" s="45">
        <v>0</v>
      </c>
      <c r="BC32" s="45"/>
      <c r="BD32" s="45"/>
      <c r="BE32" s="45"/>
      <c r="BF32" s="45"/>
      <c r="BG32" s="45"/>
    </row>
    <row r="33" spans="1:59" x14ac:dyDescent="0.25">
      <c r="A33" s="8">
        <v>5</v>
      </c>
      <c r="B33" s="40" t="s">
        <v>90</v>
      </c>
      <c r="C33" s="40" t="s">
        <v>77</v>
      </c>
      <c r="D33" s="51">
        <v>110</v>
      </c>
      <c r="E33" s="8"/>
      <c r="F33" s="8"/>
      <c r="G33" s="8"/>
      <c r="H33" s="8"/>
      <c r="I33" s="44">
        <v>110</v>
      </c>
      <c r="J33" s="8"/>
      <c r="K33" s="8"/>
      <c r="L33" s="8"/>
      <c r="M33" s="8"/>
      <c r="N33" s="44">
        <v>110</v>
      </c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2">
        <v>110</v>
      </c>
      <c r="AS33" s="82">
        <v>110</v>
      </c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</row>
    <row r="34" spans="1:59" x14ac:dyDescent="0.25">
      <c r="A34" s="8"/>
      <c r="B34" s="40"/>
      <c r="C34" s="40" t="s">
        <v>78</v>
      </c>
      <c r="D34" s="51">
        <v>37</v>
      </c>
      <c r="E34" s="8"/>
      <c r="F34" s="8"/>
      <c r="G34" s="8"/>
      <c r="H34" s="8"/>
      <c r="I34" s="44">
        <v>37</v>
      </c>
      <c r="J34" s="8"/>
      <c r="K34" s="8"/>
      <c r="L34" s="8"/>
      <c r="M34" s="8"/>
      <c r="N34" s="44">
        <v>37</v>
      </c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2">
        <v>37</v>
      </c>
      <c r="AS34" s="82">
        <v>37</v>
      </c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</row>
    <row r="35" spans="1:59" x14ac:dyDescent="0.25">
      <c r="A35" s="8"/>
      <c r="B35" s="40"/>
      <c r="C35" s="40" t="s">
        <v>82</v>
      </c>
      <c r="D35" s="51">
        <v>125</v>
      </c>
      <c r="E35" s="8"/>
      <c r="F35" s="8"/>
      <c r="G35" s="8"/>
      <c r="H35" s="8"/>
      <c r="I35" s="44">
        <v>125</v>
      </c>
      <c r="J35" s="8"/>
      <c r="K35" s="8"/>
      <c r="L35" s="8"/>
      <c r="M35" s="8"/>
      <c r="N35" s="44">
        <v>125</v>
      </c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2">
        <v>125</v>
      </c>
      <c r="AS35" s="82">
        <v>125</v>
      </c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</row>
    <row r="36" spans="1:59" s="48" customFormat="1" x14ac:dyDescent="0.25">
      <c r="A36" s="45"/>
      <c r="B36" s="46" t="s">
        <v>91</v>
      </c>
      <c r="C36" s="46"/>
      <c r="D36" s="51">
        <v>272</v>
      </c>
      <c r="E36" s="52">
        <v>0</v>
      </c>
      <c r="F36" s="52">
        <v>0</v>
      </c>
      <c r="G36" s="52">
        <v>0</v>
      </c>
      <c r="H36" s="52">
        <v>0</v>
      </c>
      <c r="I36" s="52">
        <v>272</v>
      </c>
      <c r="J36" s="52">
        <v>0</v>
      </c>
      <c r="K36" s="52">
        <v>0</v>
      </c>
      <c r="L36" s="52">
        <v>0</v>
      </c>
      <c r="M36" s="52">
        <v>0</v>
      </c>
      <c r="N36" s="52">
        <v>272</v>
      </c>
      <c r="O36" s="52">
        <v>0</v>
      </c>
      <c r="P36" s="52">
        <v>0</v>
      </c>
      <c r="Q36" s="52">
        <v>0</v>
      </c>
      <c r="R36" s="52">
        <v>0</v>
      </c>
      <c r="S36" s="52">
        <v>0</v>
      </c>
      <c r="T36" s="52">
        <v>0</v>
      </c>
      <c r="U36" s="52">
        <v>0</v>
      </c>
      <c r="V36" s="52">
        <v>0</v>
      </c>
      <c r="W36" s="52">
        <v>0</v>
      </c>
      <c r="X36" s="52">
        <v>0</v>
      </c>
      <c r="Y36" s="52">
        <v>0</v>
      </c>
      <c r="Z36" s="52">
        <v>0</v>
      </c>
      <c r="AA36" s="52">
        <v>0</v>
      </c>
      <c r="AB36" s="52">
        <v>0</v>
      </c>
      <c r="AC36" s="52">
        <v>0</v>
      </c>
      <c r="AD36" s="52">
        <v>0</v>
      </c>
      <c r="AE36" s="52">
        <v>0</v>
      </c>
      <c r="AF36" s="52">
        <v>0</v>
      </c>
      <c r="AG36" s="52">
        <v>0</v>
      </c>
      <c r="AH36" s="52">
        <v>0</v>
      </c>
      <c r="AI36" s="52">
        <v>0</v>
      </c>
      <c r="AJ36" s="52">
        <v>0</v>
      </c>
      <c r="AK36" s="52">
        <v>0</v>
      </c>
      <c r="AL36" s="52">
        <v>0</v>
      </c>
      <c r="AM36" s="52">
        <v>0</v>
      </c>
      <c r="AN36" s="52">
        <v>0</v>
      </c>
      <c r="AO36" s="52">
        <v>0</v>
      </c>
      <c r="AP36" s="52">
        <v>0</v>
      </c>
      <c r="AQ36" s="52">
        <v>0</v>
      </c>
      <c r="AR36" s="45">
        <v>272</v>
      </c>
      <c r="AS36" s="45">
        <v>272</v>
      </c>
      <c r="AT36" s="45">
        <v>0</v>
      </c>
      <c r="AU36" s="45">
        <v>0</v>
      </c>
      <c r="AV36" s="45">
        <v>0</v>
      </c>
      <c r="AW36" s="45">
        <v>0</v>
      </c>
      <c r="AX36" s="45">
        <v>0</v>
      </c>
      <c r="AY36" s="45">
        <v>0</v>
      </c>
      <c r="AZ36" s="45">
        <v>0</v>
      </c>
      <c r="BA36" s="45">
        <v>0</v>
      </c>
      <c r="BB36" s="45">
        <v>0</v>
      </c>
      <c r="BC36" s="45">
        <v>0</v>
      </c>
      <c r="BD36" s="45">
        <v>0</v>
      </c>
      <c r="BE36" s="45">
        <v>0</v>
      </c>
      <c r="BF36" s="45">
        <v>0</v>
      </c>
      <c r="BG36" s="45">
        <v>0</v>
      </c>
    </row>
    <row r="37" spans="1:59" ht="26.25" x14ac:dyDescent="0.25">
      <c r="A37" s="8">
        <v>6</v>
      </c>
      <c r="B37" s="53" t="s">
        <v>92</v>
      </c>
      <c r="C37" s="40" t="s">
        <v>77</v>
      </c>
      <c r="D37" s="51">
        <v>21</v>
      </c>
      <c r="E37" s="8"/>
      <c r="F37" s="8"/>
      <c r="G37" s="8"/>
      <c r="H37" s="8"/>
      <c r="I37" s="44">
        <v>21</v>
      </c>
      <c r="J37" s="8"/>
      <c r="K37" s="8"/>
      <c r="L37" s="8"/>
      <c r="M37" s="8"/>
      <c r="N37" s="44">
        <v>21</v>
      </c>
      <c r="O37" s="8"/>
      <c r="P37" s="8"/>
      <c r="Q37" s="8"/>
      <c r="R37" s="8"/>
      <c r="S37" s="8">
        <v>21</v>
      </c>
      <c r="T37" s="8">
        <v>0</v>
      </c>
      <c r="U37" s="8">
        <v>21</v>
      </c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</row>
    <row r="38" spans="1:59" x14ac:dyDescent="0.25">
      <c r="A38" s="8"/>
      <c r="B38" s="40"/>
      <c r="C38" s="40" t="s">
        <v>78</v>
      </c>
      <c r="D38" s="51">
        <v>7</v>
      </c>
      <c r="E38" s="8"/>
      <c r="F38" s="8"/>
      <c r="G38" s="8"/>
      <c r="H38" s="8"/>
      <c r="I38" s="44">
        <v>7</v>
      </c>
      <c r="J38" s="8"/>
      <c r="K38" s="8"/>
      <c r="L38" s="8"/>
      <c r="M38" s="8"/>
      <c r="N38" s="44">
        <v>7</v>
      </c>
      <c r="O38" s="8"/>
      <c r="P38" s="8"/>
      <c r="Q38" s="8"/>
      <c r="R38" s="8"/>
      <c r="S38" s="8">
        <v>7</v>
      </c>
      <c r="T38" s="8">
        <v>0</v>
      </c>
      <c r="U38" s="8">
        <v>7</v>
      </c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</row>
    <row r="39" spans="1:59" x14ac:dyDescent="0.25">
      <c r="A39" s="8"/>
      <c r="B39" s="40"/>
      <c r="C39" s="40" t="s">
        <v>82</v>
      </c>
      <c r="D39" s="51">
        <v>24</v>
      </c>
      <c r="E39" s="8"/>
      <c r="F39" s="8"/>
      <c r="G39" s="8"/>
      <c r="H39" s="8"/>
      <c r="I39" s="44">
        <v>24</v>
      </c>
      <c r="J39" s="8"/>
      <c r="K39" s="8"/>
      <c r="L39" s="8"/>
      <c r="M39" s="8"/>
      <c r="N39" s="44">
        <v>24</v>
      </c>
      <c r="O39" s="8"/>
      <c r="P39" s="8"/>
      <c r="Q39" s="8"/>
      <c r="R39" s="8"/>
      <c r="S39" s="82">
        <v>24</v>
      </c>
      <c r="T39" s="82">
        <v>0</v>
      </c>
      <c r="U39" s="82">
        <v>24</v>
      </c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</row>
    <row r="40" spans="1:59" s="48" customFormat="1" ht="26.25" x14ac:dyDescent="0.25">
      <c r="A40" s="45"/>
      <c r="B40" s="54" t="s">
        <v>93</v>
      </c>
      <c r="C40" s="46"/>
      <c r="D40" s="51">
        <v>52</v>
      </c>
      <c r="E40" s="45">
        <v>0</v>
      </c>
      <c r="F40" s="45">
        <v>0</v>
      </c>
      <c r="G40" s="45">
        <v>0</v>
      </c>
      <c r="H40" s="45">
        <v>0</v>
      </c>
      <c r="I40" s="49">
        <v>52</v>
      </c>
      <c r="J40" s="45">
        <v>0</v>
      </c>
      <c r="K40" s="45">
        <v>0</v>
      </c>
      <c r="L40" s="45">
        <v>0</v>
      </c>
      <c r="M40" s="45">
        <v>0</v>
      </c>
      <c r="N40" s="52">
        <v>52</v>
      </c>
      <c r="O40" s="45">
        <v>0</v>
      </c>
      <c r="P40" s="45">
        <v>0</v>
      </c>
      <c r="Q40" s="45">
        <v>0</v>
      </c>
      <c r="R40" s="45">
        <v>0</v>
      </c>
      <c r="S40" s="49">
        <v>52</v>
      </c>
      <c r="T40" s="49">
        <v>0</v>
      </c>
      <c r="U40" s="49">
        <v>52</v>
      </c>
      <c r="V40" s="45">
        <v>0</v>
      </c>
      <c r="W40" s="45">
        <v>0</v>
      </c>
      <c r="X40" s="45">
        <v>0</v>
      </c>
      <c r="Y40" s="45">
        <v>0</v>
      </c>
      <c r="Z40" s="45">
        <v>0</v>
      </c>
      <c r="AA40" s="45">
        <v>0</v>
      </c>
      <c r="AB40" s="45">
        <v>0</v>
      </c>
      <c r="AC40" s="45">
        <v>0</v>
      </c>
      <c r="AD40" s="45">
        <v>0</v>
      </c>
      <c r="AE40" s="45">
        <v>0</v>
      </c>
      <c r="AF40" s="45">
        <v>0</v>
      </c>
      <c r="AG40" s="45">
        <v>0</v>
      </c>
      <c r="AH40" s="45">
        <v>0</v>
      </c>
      <c r="AI40" s="45">
        <v>0</v>
      </c>
      <c r="AJ40" s="45">
        <v>0</v>
      </c>
      <c r="AK40" s="45">
        <v>0</v>
      </c>
      <c r="AL40" s="45">
        <v>0</v>
      </c>
      <c r="AM40" s="45">
        <v>0</v>
      </c>
      <c r="AN40" s="45">
        <v>0</v>
      </c>
      <c r="AO40" s="45">
        <v>0</v>
      </c>
      <c r="AP40" s="45">
        <v>0</v>
      </c>
      <c r="AQ40" s="45">
        <v>0</v>
      </c>
      <c r="AR40" s="45">
        <v>0</v>
      </c>
      <c r="AS40" s="45">
        <v>0</v>
      </c>
      <c r="AT40" s="45">
        <v>0</v>
      </c>
      <c r="AU40" s="45">
        <v>0</v>
      </c>
      <c r="AV40" s="45">
        <v>0</v>
      </c>
      <c r="AW40" s="45">
        <v>0</v>
      </c>
      <c r="AX40" s="45">
        <v>0</v>
      </c>
      <c r="AY40" s="45">
        <v>0</v>
      </c>
      <c r="AZ40" s="45">
        <v>0</v>
      </c>
      <c r="BA40" s="45">
        <v>0</v>
      </c>
      <c r="BB40" s="45">
        <v>0</v>
      </c>
      <c r="BC40" s="45">
        <v>0</v>
      </c>
      <c r="BD40" s="45">
        <v>0</v>
      </c>
      <c r="BE40" s="45">
        <v>0</v>
      </c>
      <c r="BF40" s="45">
        <v>0</v>
      </c>
      <c r="BG40" s="45">
        <v>0</v>
      </c>
    </row>
    <row r="41" spans="1:59" x14ac:dyDescent="0.25">
      <c r="A41" s="8">
        <v>7</v>
      </c>
      <c r="B41" s="40" t="s">
        <v>94</v>
      </c>
      <c r="C41" s="40" t="s">
        <v>95</v>
      </c>
      <c r="D41" s="51">
        <v>614</v>
      </c>
      <c r="E41" s="8"/>
      <c r="F41" s="8"/>
      <c r="G41" s="8"/>
      <c r="H41" s="8"/>
      <c r="I41" s="44">
        <v>614</v>
      </c>
      <c r="J41" s="8"/>
      <c r="K41" s="8"/>
      <c r="L41" s="8"/>
      <c r="M41" s="8"/>
      <c r="N41" s="44">
        <v>614</v>
      </c>
      <c r="O41" s="8">
        <v>96</v>
      </c>
      <c r="P41" s="8">
        <v>96</v>
      </c>
      <c r="Q41" s="8"/>
      <c r="R41" s="8"/>
      <c r="S41" s="82">
        <v>141</v>
      </c>
      <c r="T41" s="82">
        <v>141</v>
      </c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>
        <v>128</v>
      </c>
      <c r="AM41" s="8">
        <v>128</v>
      </c>
      <c r="AN41" s="8"/>
      <c r="AO41" s="8"/>
      <c r="AP41" s="8">
        <v>53</v>
      </c>
      <c r="AQ41" s="8">
        <v>53</v>
      </c>
      <c r="AR41" s="8"/>
      <c r="AS41" s="8"/>
      <c r="AT41" s="8"/>
      <c r="AU41" s="8"/>
      <c r="AV41" s="8">
        <v>57</v>
      </c>
      <c r="AW41" s="8">
        <v>57</v>
      </c>
      <c r="AX41" s="8"/>
      <c r="AY41" s="8"/>
      <c r="AZ41" s="8"/>
      <c r="BA41" s="8"/>
      <c r="BB41" s="8"/>
      <c r="BC41" s="8"/>
      <c r="BD41" s="82">
        <v>139</v>
      </c>
      <c r="BE41" s="82">
        <v>139</v>
      </c>
      <c r="BF41" s="8"/>
      <c r="BG41" s="8"/>
    </row>
    <row r="42" spans="1:59" x14ac:dyDescent="0.25">
      <c r="A42" s="8"/>
      <c r="B42" s="40"/>
      <c r="C42" s="40" t="s">
        <v>96</v>
      </c>
      <c r="D42" s="51">
        <v>205</v>
      </c>
      <c r="E42" s="8"/>
      <c r="F42" s="8"/>
      <c r="G42" s="8"/>
      <c r="H42" s="8"/>
      <c r="I42" s="44">
        <v>205</v>
      </c>
      <c r="J42" s="8"/>
      <c r="K42" s="8"/>
      <c r="L42" s="8"/>
      <c r="M42" s="8"/>
      <c r="N42" s="44">
        <v>205</v>
      </c>
      <c r="O42" s="8">
        <v>32</v>
      </c>
      <c r="P42" s="8">
        <v>32</v>
      </c>
      <c r="Q42" s="8"/>
      <c r="R42" s="8"/>
      <c r="S42" s="82">
        <v>47</v>
      </c>
      <c r="T42" s="82">
        <v>47</v>
      </c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>
        <v>43</v>
      </c>
      <c r="AM42" s="8">
        <v>43</v>
      </c>
      <c r="AN42" s="8"/>
      <c r="AO42" s="8"/>
      <c r="AP42" s="8">
        <v>18</v>
      </c>
      <c r="AQ42" s="8">
        <v>18</v>
      </c>
      <c r="AR42" s="8"/>
      <c r="AS42" s="8"/>
      <c r="AT42" s="8"/>
      <c r="AU42" s="8"/>
      <c r="AV42" s="8">
        <v>19</v>
      </c>
      <c r="AW42" s="8">
        <v>19</v>
      </c>
      <c r="AX42" s="8"/>
      <c r="AY42" s="8"/>
      <c r="AZ42" s="8"/>
      <c r="BA42" s="8"/>
      <c r="BB42" s="8"/>
      <c r="BC42" s="8"/>
      <c r="BD42" s="82">
        <v>46</v>
      </c>
      <c r="BE42" s="82">
        <v>46</v>
      </c>
      <c r="BF42" s="8"/>
      <c r="BG42" s="8"/>
    </row>
    <row r="43" spans="1:59" x14ac:dyDescent="0.25">
      <c r="A43" s="8"/>
      <c r="B43" s="40"/>
      <c r="C43" s="40" t="s">
        <v>97</v>
      </c>
      <c r="D43" s="51">
        <v>703</v>
      </c>
      <c r="E43" s="8"/>
      <c r="F43" s="8"/>
      <c r="G43" s="8"/>
      <c r="H43" s="8"/>
      <c r="I43" s="44">
        <v>703</v>
      </c>
      <c r="J43" s="8"/>
      <c r="K43" s="8"/>
      <c r="L43" s="8"/>
      <c r="M43" s="8"/>
      <c r="N43" s="44">
        <v>703</v>
      </c>
      <c r="O43" s="8">
        <v>109</v>
      </c>
      <c r="P43" s="8">
        <v>109</v>
      </c>
      <c r="Q43" s="8"/>
      <c r="R43" s="8"/>
      <c r="S43" s="82">
        <v>161</v>
      </c>
      <c r="T43" s="82">
        <v>161</v>
      </c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>
        <v>147</v>
      </c>
      <c r="AM43" s="8">
        <v>147</v>
      </c>
      <c r="AN43" s="8"/>
      <c r="AO43" s="8"/>
      <c r="AP43" s="8">
        <v>61</v>
      </c>
      <c r="AQ43" s="8">
        <v>61</v>
      </c>
      <c r="AR43" s="8"/>
      <c r="AS43" s="8"/>
      <c r="AT43" s="8"/>
      <c r="AU43" s="8"/>
      <c r="AV43" s="8">
        <v>65</v>
      </c>
      <c r="AW43" s="8">
        <v>65</v>
      </c>
      <c r="AX43" s="8"/>
      <c r="AY43" s="8"/>
      <c r="AZ43" s="8"/>
      <c r="BA43" s="8"/>
      <c r="BB43" s="8"/>
      <c r="BC43" s="8"/>
      <c r="BD43" s="82">
        <v>160</v>
      </c>
      <c r="BE43" s="82">
        <v>160</v>
      </c>
      <c r="BF43" s="8"/>
      <c r="BG43" s="8"/>
    </row>
    <row r="44" spans="1:59" s="48" customFormat="1" ht="26.25" x14ac:dyDescent="0.25">
      <c r="A44" s="45"/>
      <c r="B44" s="54" t="s">
        <v>98</v>
      </c>
      <c r="C44" s="46"/>
      <c r="D44" s="51">
        <v>1522</v>
      </c>
      <c r="E44" s="45">
        <v>0</v>
      </c>
      <c r="F44" s="45">
        <v>0</v>
      </c>
      <c r="G44" s="45">
        <v>0</v>
      </c>
      <c r="H44" s="45">
        <v>0</v>
      </c>
      <c r="I44" s="49">
        <v>1522</v>
      </c>
      <c r="J44" s="45">
        <v>0</v>
      </c>
      <c r="K44" s="45">
        <v>0</v>
      </c>
      <c r="L44" s="45">
        <v>0</v>
      </c>
      <c r="M44" s="45">
        <v>0</v>
      </c>
      <c r="N44" s="52">
        <v>1522</v>
      </c>
      <c r="O44" s="45">
        <v>237</v>
      </c>
      <c r="P44" s="45">
        <v>237</v>
      </c>
      <c r="Q44" s="45">
        <v>0</v>
      </c>
      <c r="R44" s="45">
        <v>0</v>
      </c>
      <c r="S44" s="49">
        <v>349</v>
      </c>
      <c r="T44" s="49">
        <v>349</v>
      </c>
      <c r="U44" s="45">
        <v>0</v>
      </c>
      <c r="V44" s="45">
        <v>0</v>
      </c>
      <c r="W44" s="45">
        <v>0</v>
      </c>
      <c r="X44" s="45">
        <v>0</v>
      </c>
      <c r="Y44" s="45">
        <v>0</v>
      </c>
      <c r="Z44" s="45">
        <v>0</v>
      </c>
      <c r="AA44" s="45">
        <v>0</v>
      </c>
      <c r="AB44" s="45">
        <v>0</v>
      </c>
      <c r="AC44" s="45">
        <v>0</v>
      </c>
      <c r="AD44" s="45">
        <v>0</v>
      </c>
      <c r="AE44" s="45">
        <v>0</v>
      </c>
      <c r="AF44" s="45">
        <v>0</v>
      </c>
      <c r="AG44" s="45">
        <v>0</v>
      </c>
      <c r="AH44" s="45">
        <v>0</v>
      </c>
      <c r="AI44" s="45">
        <v>0</v>
      </c>
      <c r="AJ44" s="45">
        <v>0</v>
      </c>
      <c r="AK44" s="45">
        <v>0</v>
      </c>
      <c r="AL44" s="45">
        <v>318</v>
      </c>
      <c r="AM44" s="45">
        <v>318</v>
      </c>
      <c r="AN44" s="45">
        <v>0</v>
      </c>
      <c r="AO44" s="45">
        <v>0</v>
      </c>
      <c r="AP44" s="45">
        <v>132</v>
      </c>
      <c r="AQ44" s="45">
        <v>132</v>
      </c>
      <c r="AR44" s="45">
        <v>0</v>
      </c>
      <c r="AS44" s="45">
        <v>0</v>
      </c>
      <c r="AT44" s="45">
        <v>0</v>
      </c>
      <c r="AU44" s="45">
        <v>0</v>
      </c>
      <c r="AV44" s="45">
        <v>141</v>
      </c>
      <c r="AW44" s="45">
        <v>141</v>
      </c>
      <c r="AX44" s="45">
        <v>0</v>
      </c>
      <c r="AY44" s="45">
        <v>0</v>
      </c>
      <c r="AZ44" s="45">
        <v>0</v>
      </c>
      <c r="BA44" s="45">
        <v>0</v>
      </c>
      <c r="BB44" s="45">
        <v>0</v>
      </c>
      <c r="BC44" s="45">
        <v>0</v>
      </c>
      <c r="BD44" s="49">
        <v>345</v>
      </c>
      <c r="BE44" s="49">
        <v>345</v>
      </c>
      <c r="BF44" s="45">
        <v>0</v>
      </c>
      <c r="BG44" s="45">
        <v>0</v>
      </c>
    </row>
    <row r="45" spans="1:59" hidden="1" x14ac:dyDescent="0.25">
      <c r="A45" s="8"/>
      <c r="B45" s="40" t="s">
        <v>2</v>
      </c>
      <c r="C45" s="40" t="s">
        <v>57</v>
      </c>
      <c r="D45" s="51">
        <v>0</v>
      </c>
      <c r="E45" s="8"/>
      <c r="F45" s="8"/>
      <c r="G45" s="8"/>
      <c r="H45" s="8"/>
      <c r="I45" s="44">
        <v>0</v>
      </c>
      <c r="J45" s="8"/>
      <c r="K45" s="8"/>
      <c r="L45" s="8"/>
      <c r="M45" s="8"/>
      <c r="N45" s="44">
        <v>0</v>
      </c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</row>
    <row r="46" spans="1:59" hidden="1" x14ac:dyDescent="0.25">
      <c r="A46" s="8"/>
      <c r="B46" s="40"/>
      <c r="C46" s="40" t="s">
        <v>99</v>
      </c>
      <c r="D46" s="51">
        <v>0</v>
      </c>
      <c r="E46" s="8"/>
      <c r="F46" s="8"/>
      <c r="G46" s="8"/>
      <c r="H46" s="8"/>
      <c r="I46" s="44">
        <v>0</v>
      </c>
      <c r="J46" s="8"/>
      <c r="K46" s="8"/>
      <c r="L46" s="8"/>
      <c r="M46" s="8"/>
      <c r="N46" s="44">
        <v>0</v>
      </c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</row>
    <row r="47" spans="1:59" hidden="1" x14ac:dyDescent="0.25">
      <c r="A47" s="8"/>
      <c r="B47" s="40"/>
      <c r="C47" s="40" t="s">
        <v>100</v>
      </c>
      <c r="D47" s="51">
        <v>0</v>
      </c>
      <c r="E47" s="8"/>
      <c r="F47" s="8"/>
      <c r="G47" s="8"/>
      <c r="H47" s="8"/>
      <c r="I47" s="44">
        <v>0</v>
      </c>
      <c r="J47" s="8"/>
      <c r="K47" s="8"/>
      <c r="L47" s="8"/>
      <c r="M47" s="8"/>
      <c r="N47" s="44">
        <v>0</v>
      </c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</row>
    <row r="48" spans="1:59" s="48" customFormat="1" hidden="1" x14ac:dyDescent="0.25">
      <c r="A48" s="45"/>
      <c r="B48" s="46" t="s">
        <v>101</v>
      </c>
      <c r="C48" s="46"/>
      <c r="D48" s="51">
        <v>0</v>
      </c>
      <c r="E48" s="45">
        <v>0</v>
      </c>
      <c r="F48" s="45">
        <v>0</v>
      </c>
      <c r="G48" s="45">
        <v>0</v>
      </c>
      <c r="H48" s="45">
        <v>0</v>
      </c>
      <c r="I48" s="45">
        <v>0</v>
      </c>
      <c r="J48" s="45">
        <v>0</v>
      </c>
      <c r="K48" s="45">
        <v>0</v>
      </c>
      <c r="L48" s="45">
        <v>0</v>
      </c>
      <c r="M48" s="45">
        <v>0</v>
      </c>
      <c r="N48" s="52">
        <v>0</v>
      </c>
      <c r="O48" s="45">
        <v>0</v>
      </c>
      <c r="P48" s="45">
        <v>0</v>
      </c>
      <c r="Q48" s="45">
        <v>0</v>
      </c>
      <c r="R48" s="45">
        <v>0</v>
      </c>
      <c r="S48" s="45">
        <v>0</v>
      </c>
      <c r="T48" s="45">
        <v>0</v>
      </c>
      <c r="U48" s="45">
        <v>0</v>
      </c>
      <c r="V48" s="45">
        <v>0</v>
      </c>
      <c r="W48" s="45">
        <v>0</v>
      </c>
      <c r="X48" s="45">
        <v>0</v>
      </c>
      <c r="Y48" s="45">
        <v>0</v>
      </c>
      <c r="Z48" s="45">
        <v>0</v>
      </c>
      <c r="AA48" s="45">
        <v>0</v>
      </c>
      <c r="AB48" s="45">
        <v>0</v>
      </c>
      <c r="AC48" s="45">
        <v>0</v>
      </c>
      <c r="AD48" s="45">
        <v>0</v>
      </c>
      <c r="AE48" s="45">
        <v>0</v>
      </c>
      <c r="AF48" s="45">
        <v>0</v>
      </c>
      <c r="AG48" s="45">
        <v>0</v>
      </c>
      <c r="AH48" s="45">
        <v>0</v>
      </c>
      <c r="AI48" s="45">
        <v>0</v>
      </c>
      <c r="AJ48" s="45">
        <v>0</v>
      </c>
      <c r="AK48" s="45">
        <v>0</v>
      </c>
      <c r="AL48" s="45">
        <v>0</v>
      </c>
      <c r="AM48" s="45">
        <v>0</v>
      </c>
      <c r="AN48" s="45">
        <v>0</v>
      </c>
      <c r="AO48" s="45">
        <v>0</v>
      </c>
      <c r="AP48" s="45">
        <v>0</v>
      </c>
      <c r="AQ48" s="45">
        <v>0</v>
      </c>
      <c r="AR48" s="45">
        <v>0</v>
      </c>
      <c r="AS48" s="45">
        <v>0</v>
      </c>
      <c r="AT48" s="45">
        <v>0</v>
      </c>
      <c r="AU48" s="45">
        <v>0</v>
      </c>
      <c r="AV48" s="45">
        <v>0</v>
      </c>
      <c r="AW48" s="45">
        <v>0</v>
      </c>
      <c r="AX48" s="45">
        <v>0</v>
      </c>
      <c r="AY48" s="45">
        <v>0</v>
      </c>
      <c r="AZ48" s="45">
        <v>0</v>
      </c>
      <c r="BA48" s="45">
        <v>0</v>
      </c>
      <c r="BB48" s="45">
        <v>0</v>
      </c>
      <c r="BC48" s="45">
        <v>0</v>
      </c>
      <c r="BD48" s="45">
        <v>0</v>
      </c>
      <c r="BE48" s="45">
        <v>0</v>
      </c>
      <c r="BF48" s="45">
        <v>0</v>
      </c>
      <c r="BG48" s="45">
        <v>0</v>
      </c>
    </row>
    <row r="49" spans="1:59" ht="26.25" x14ac:dyDescent="0.25">
      <c r="A49" s="8">
        <v>8</v>
      </c>
      <c r="B49" s="53" t="s">
        <v>102</v>
      </c>
      <c r="C49" s="40" t="s">
        <v>77</v>
      </c>
      <c r="D49" s="51">
        <v>153</v>
      </c>
      <c r="E49" s="8"/>
      <c r="F49" s="8"/>
      <c r="G49" s="8"/>
      <c r="H49" s="8"/>
      <c r="I49" s="44">
        <v>153</v>
      </c>
      <c r="J49" s="8"/>
      <c r="K49" s="8"/>
      <c r="L49" s="8"/>
      <c r="M49" s="8"/>
      <c r="N49" s="44">
        <v>153</v>
      </c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>
        <v>153</v>
      </c>
      <c r="AB49" s="8">
        <v>113</v>
      </c>
      <c r="AC49" s="8">
        <v>0</v>
      </c>
      <c r="AD49" s="8">
        <v>22</v>
      </c>
      <c r="AE49" s="8">
        <v>7</v>
      </c>
      <c r="AF49" s="8">
        <v>11</v>
      </c>
      <c r="AG49" s="8">
        <v>0</v>
      </c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</row>
    <row r="50" spans="1:59" x14ac:dyDescent="0.25">
      <c r="A50" s="8"/>
      <c r="B50" s="40"/>
      <c r="C50" s="40" t="s">
        <v>78</v>
      </c>
      <c r="D50" s="51">
        <v>52</v>
      </c>
      <c r="E50" s="8"/>
      <c r="F50" s="8"/>
      <c r="G50" s="8"/>
      <c r="H50" s="8"/>
      <c r="I50" s="44">
        <v>52</v>
      </c>
      <c r="J50" s="8"/>
      <c r="K50" s="8"/>
      <c r="L50" s="8"/>
      <c r="M50" s="8"/>
      <c r="N50" s="44">
        <v>52</v>
      </c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>
        <v>52</v>
      </c>
      <c r="AB50" s="8">
        <v>37</v>
      </c>
      <c r="AC50" s="8">
        <v>0</v>
      </c>
      <c r="AD50" s="8">
        <v>8</v>
      </c>
      <c r="AE50" s="8">
        <v>3</v>
      </c>
      <c r="AF50" s="8">
        <v>4</v>
      </c>
      <c r="AG50" s="8">
        <v>0</v>
      </c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</row>
    <row r="51" spans="1:59" x14ac:dyDescent="0.25">
      <c r="A51" s="8"/>
      <c r="B51" s="40"/>
      <c r="C51" s="40" t="s">
        <v>82</v>
      </c>
      <c r="D51" s="51">
        <v>163</v>
      </c>
      <c r="E51" s="8"/>
      <c r="F51" s="8"/>
      <c r="G51" s="8"/>
      <c r="H51" s="8"/>
      <c r="I51" s="44">
        <v>163</v>
      </c>
      <c r="J51" s="8"/>
      <c r="K51" s="8"/>
      <c r="L51" s="8"/>
      <c r="M51" s="8"/>
      <c r="N51" s="44">
        <v>163</v>
      </c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>
        <v>163</v>
      </c>
      <c r="AB51" s="8">
        <v>120</v>
      </c>
      <c r="AC51" s="8">
        <v>0</v>
      </c>
      <c r="AD51" s="8">
        <v>26</v>
      </c>
      <c r="AE51" s="8">
        <v>8</v>
      </c>
      <c r="AF51" s="8">
        <v>9</v>
      </c>
      <c r="AG51" s="8">
        <v>0</v>
      </c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</row>
    <row r="52" spans="1:59" s="48" customFormat="1" ht="26.25" x14ac:dyDescent="0.25">
      <c r="A52" s="45"/>
      <c r="B52" s="54" t="s">
        <v>103</v>
      </c>
      <c r="C52" s="46"/>
      <c r="D52" s="51">
        <v>368</v>
      </c>
      <c r="E52" s="45">
        <v>0</v>
      </c>
      <c r="F52" s="45">
        <v>0</v>
      </c>
      <c r="G52" s="45">
        <v>0</v>
      </c>
      <c r="H52" s="45">
        <v>0</v>
      </c>
      <c r="I52" s="49">
        <v>368</v>
      </c>
      <c r="J52" s="45">
        <v>0</v>
      </c>
      <c r="K52" s="45">
        <v>0</v>
      </c>
      <c r="L52" s="45">
        <v>0</v>
      </c>
      <c r="M52" s="45">
        <v>0</v>
      </c>
      <c r="N52" s="52">
        <v>368</v>
      </c>
      <c r="O52" s="45">
        <v>0</v>
      </c>
      <c r="P52" s="45">
        <v>0</v>
      </c>
      <c r="Q52" s="45">
        <v>0</v>
      </c>
      <c r="R52" s="45">
        <v>0</v>
      </c>
      <c r="S52" s="45">
        <v>0</v>
      </c>
      <c r="T52" s="45">
        <v>0</v>
      </c>
      <c r="U52" s="45">
        <v>0</v>
      </c>
      <c r="V52" s="45">
        <v>0</v>
      </c>
      <c r="W52" s="45">
        <v>0</v>
      </c>
      <c r="X52" s="45">
        <v>0</v>
      </c>
      <c r="Y52" s="45">
        <v>0</v>
      </c>
      <c r="Z52" s="45">
        <v>0</v>
      </c>
      <c r="AA52" s="45">
        <v>368</v>
      </c>
      <c r="AB52" s="45">
        <v>270</v>
      </c>
      <c r="AC52" s="45">
        <v>0</v>
      </c>
      <c r="AD52" s="45">
        <v>56</v>
      </c>
      <c r="AE52" s="45">
        <v>18</v>
      </c>
      <c r="AF52" s="45">
        <v>24</v>
      </c>
      <c r="AG52" s="49">
        <v>0</v>
      </c>
      <c r="AH52" s="49">
        <v>0</v>
      </c>
      <c r="AI52" s="49">
        <v>0</v>
      </c>
      <c r="AJ52" s="45">
        <v>0</v>
      </c>
      <c r="AK52" s="45">
        <v>0</v>
      </c>
      <c r="AL52" s="45">
        <v>0</v>
      </c>
      <c r="AM52" s="45">
        <v>0</v>
      </c>
      <c r="AN52" s="45">
        <v>0</v>
      </c>
      <c r="AO52" s="45">
        <v>0</v>
      </c>
      <c r="AP52" s="45">
        <v>0</v>
      </c>
      <c r="AQ52" s="45">
        <v>0</v>
      </c>
      <c r="AR52" s="45">
        <v>0</v>
      </c>
      <c r="AS52" s="45">
        <v>0</v>
      </c>
      <c r="AT52" s="45">
        <v>0</v>
      </c>
      <c r="AU52" s="45">
        <v>0</v>
      </c>
      <c r="AV52" s="45">
        <v>0</v>
      </c>
      <c r="AW52" s="45">
        <v>0</v>
      </c>
      <c r="AX52" s="45">
        <v>0</v>
      </c>
      <c r="AY52" s="45">
        <v>0</v>
      </c>
      <c r="AZ52" s="45">
        <v>0</v>
      </c>
      <c r="BA52" s="45">
        <v>0</v>
      </c>
      <c r="BB52" s="45">
        <v>0</v>
      </c>
      <c r="BC52" s="45">
        <v>0</v>
      </c>
      <c r="BD52" s="45">
        <v>0</v>
      </c>
      <c r="BE52" s="45">
        <v>0</v>
      </c>
      <c r="BF52" s="45">
        <v>0</v>
      </c>
      <c r="BG52" s="45">
        <v>0</v>
      </c>
    </row>
    <row r="53" spans="1:59" ht="26.25" x14ac:dyDescent="0.25">
      <c r="A53" s="8">
        <v>9</v>
      </c>
      <c r="B53" s="53" t="s">
        <v>104</v>
      </c>
      <c r="C53" s="40" t="s">
        <v>77</v>
      </c>
      <c r="D53" s="51">
        <v>48</v>
      </c>
      <c r="E53" s="8"/>
      <c r="F53" s="8"/>
      <c r="G53" s="8"/>
      <c r="H53" s="8"/>
      <c r="I53" s="44">
        <v>48</v>
      </c>
      <c r="J53" s="8"/>
      <c r="K53" s="8"/>
      <c r="L53" s="8"/>
      <c r="M53" s="8"/>
      <c r="N53" s="44">
        <v>48</v>
      </c>
      <c r="O53" s="8"/>
      <c r="P53" s="8"/>
      <c r="Q53" s="82">
        <v>48</v>
      </c>
      <c r="R53" s="82">
        <v>48</v>
      </c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</row>
    <row r="54" spans="1:59" x14ac:dyDescent="0.25">
      <c r="A54" s="8"/>
      <c r="B54" s="40"/>
      <c r="C54" s="40" t="s">
        <v>78</v>
      </c>
      <c r="D54" s="51">
        <v>10</v>
      </c>
      <c r="E54" s="8"/>
      <c r="F54" s="8"/>
      <c r="G54" s="8"/>
      <c r="H54" s="8"/>
      <c r="I54" s="44">
        <v>10</v>
      </c>
      <c r="J54" s="8"/>
      <c r="K54" s="8"/>
      <c r="L54" s="8"/>
      <c r="M54" s="8"/>
      <c r="N54" s="44">
        <v>10</v>
      </c>
      <c r="O54" s="8"/>
      <c r="P54" s="8"/>
      <c r="Q54" s="82">
        <v>10</v>
      </c>
      <c r="R54" s="82">
        <v>10</v>
      </c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</row>
    <row r="55" spans="1:59" x14ac:dyDescent="0.25">
      <c r="A55" s="8"/>
      <c r="B55" s="40"/>
      <c r="C55" s="40" t="s">
        <v>82</v>
      </c>
      <c r="D55" s="51">
        <v>49</v>
      </c>
      <c r="E55" s="8"/>
      <c r="F55" s="8"/>
      <c r="G55" s="8"/>
      <c r="H55" s="8"/>
      <c r="I55" s="44">
        <v>49</v>
      </c>
      <c r="J55" s="8"/>
      <c r="K55" s="8"/>
      <c r="L55" s="8"/>
      <c r="M55" s="8"/>
      <c r="N55" s="44">
        <v>49</v>
      </c>
      <c r="O55" s="8"/>
      <c r="P55" s="8"/>
      <c r="Q55" s="8">
        <v>49</v>
      </c>
      <c r="R55" s="8">
        <v>49</v>
      </c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8"/>
    </row>
    <row r="56" spans="1:59" s="48" customFormat="1" ht="39" x14ac:dyDescent="0.25">
      <c r="A56" s="45"/>
      <c r="B56" s="54" t="s">
        <v>105</v>
      </c>
      <c r="C56" s="46"/>
      <c r="D56" s="51">
        <v>107</v>
      </c>
      <c r="E56" s="45">
        <v>0</v>
      </c>
      <c r="F56" s="45">
        <v>0</v>
      </c>
      <c r="G56" s="45">
        <v>0</v>
      </c>
      <c r="H56" s="45">
        <v>0</v>
      </c>
      <c r="I56" s="52">
        <v>107</v>
      </c>
      <c r="J56" s="45">
        <v>0</v>
      </c>
      <c r="K56" s="45">
        <v>0</v>
      </c>
      <c r="L56" s="45">
        <v>0</v>
      </c>
      <c r="M56" s="45">
        <v>0</v>
      </c>
      <c r="N56" s="52">
        <v>107</v>
      </c>
      <c r="O56" s="45">
        <v>0</v>
      </c>
      <c r="P56" s="45">
        <v>0</v>
      </c>
      <c r="Q56" s="49">
        <v>107</v>
      </c>
      <c r="R56" s="49">
        <v>107</v>
      </c>
      <c r="S56" s="45">
        <v>0</v>
      </c>
      <c r="T56" s="45">
        <v>0</v>
      </c>
      <c r="U56" s="45">
        <v>0</v>
      </c>
      <c r="V56" s="45">
        <v>0</v>
      </c>
      <c r="W56" s="45">
        <v>0</v>
      </c>
      <c r="X56" s="45">
        <v>0</v>
      </c>
      <c r="Y56" s="45">
        <v>0</v>
      </c>
      <c r="Z56" s="45">
        <v>0</v>
      </c>
      <c r="AA56" s="45">
        <v>0</v>
      </c>
      <c r="AB56" s="45">
        <v>0</v>
      </c>
      <c r="AC56" s="45">
        <v>0</v>
      </c>
      <c r="AD56" s="45">
        <v>0</v>
      </c>
      <c r="AE56" s="45">
        <v>0</v>
      </c>
      <c r="AF56" s="45">
        <v>0</v>
      </c>
      <c r="AG56" s="45">
        <v>0</v>
      </c>
      <c r="AH56" s="45">
        <v>0</v>
      </c>
      <c r="AI56" s="45">
        <v>0</v>
      </c>
      <c r="AJ56" s="45">
        <v>0</v>
      </c>
      <c r="AK56" s="45">
        <v>0</v>
      </c>
      <c r="AL56" s="45">
        <v>0</v>
      </c>
      <c r="AM56" s="45">
        <v>0</v>
      </c>
      <c r="AN56" s="45">
        <v>0</v>
      </c>
      <c r="AO56" s="45">
        <v>0</v>
      </c>
      <c r="AP56" s="45">
        <v>0</v>
      </c>
      <c r="AQ56" s="45">
        <v>0</v>
      </c>
      <c r="AR56" s="45">
        <v>0</v>
      </c>
      <c r="AS56" s="45">
        <v>0</v>
      </c>
      <c r="AT56" s="45">
        <v>0</v>
      </c>
      <c r="AU56" s="45">
        <v>0</v>
      </c>
      <c r="AV56" s="45">
        <v>0</v>
      </c>
      <c r="AW56" s="45">
        <v>0</v>
      </c>
      <c r="AX56" s="45">
        <v>0</v>
      </c>
      <c r="AY56" s="45">
        <v>0</v>
      </c>
      <c r="AZ56" s="45">
        <v>0</v>
      </c>
      <c r="BA56" s="45">
        <v>0</v>
      </c>
      <c r="BB56" s="45">
        <v>0</v>
      </c>
      <c r="BC56" s="45">
        <v>0</v>
      </c>
      <c r="BD56" s="45">
        <v>0</v>
      </c>
      <c r="BE56" s="45">
        <v>0</v>
      </c>
      <c r="BF56" s="45">
        <v>0</v>
      </c>
      <c r="BG56" s="45">
        <v>0</v>
      </c>
    </row>
    <row r="57" spans="1:59" x14ac:dyDescent="0.25">
      <c r="A57" s="8">
        <v>10</v>
      </c>
      <c r="B57" s="40" t="s">
        <v>106</v>
      </c>
      <c r="C57" s="40" t="s">
        <v>77</v>
      </c>
      <c r="D57" s="51">
        <v>103</v>
      </c>
      <c r="E57" s="8"/>
      <c r="F57" s="8"/>
      <c r="G57" s="8"/>
      <c r="H57" s="8"/>
      <c r="I57" s="44">
        <v>103</v>
      </c>
      <c r="J57" s="8"/>
      <c r="K57" s="8"/>
      <c r="L57" s="8"/>
      <c r="M57" s="8"/>
      <c r="N57" s="44">
        <v>103</v>
      </c>
      <c r="O57" s="8"/>
      <c r="P57" s="8"/>
      <c r="Q57" s="82"/>
      <c r="R57" s="82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>
        <v>0</v>
      </c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>
        <v>103</v>
      </c>
      <c r="AY57" s="8">
        <v>103</v>
      </c>
      <c r="AZ57" s="8"/>
      <c r="BA57" s="8"/>
      <c r="BB57" s="8"/>
      <c r="BC57" s="8"/>
      <c r="BD57" s="8"/>
      <c r="BE57" s="8"/>
      <c r="BF57" s="8"/>
      <c r="BG57" s="8"/>
    </row>
    <row r="58" spans="1:59" x14ac:dyDescent="0.25">
      <c r="A58" s="8"/>
      <c r="B58" s="40"/>
      <c r="C58" s="40" t="s">
        <v>78</v>
      </c>
      <c r="D58" s="51">
        <v>34</v>
      </c>
      <c r="E58" s="8"/>
      <c r="F58" s="8"/>
      <c r="G58" s="8"/>
      <c r="H58" s="8"/>
      <c r="I58" s="44">
        <v>34</v>
      </c>
      <c r="J58" s="8"/>
      <c r="K58" s="8"/>
      <c r="L58" s="8"/>
      <c r="M58" s="8"/>
      <c r="N58" s="44">
        <v>34</v>
      </c>
      <c r="O58" s="8"/>
      <c r="P58" s="8"/>
      <c r="Q58" s="82"/>
      <c r="R58" s="82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>
        <v>0</v>
      </c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>
        <v>34</v>
      </c>
      <c r="AY58" s="8">
        <v>34</v>
      </c>
      <c r="AZ58" s="8"/>
      <c r="BA58" s="8"/>
      <c r="BB58" s="8"/>
      <c r="BC58" s="8"/>
      <c r="BD58" s="8"/>
      <c r="BE58" s="8"/>
      <c r="BF58" s="8"/>
      <c r="BG58" s="8"/>
    </row>
    <row r="59" spans="1:59" x14ac:dyDescent="0.25">
      <c r="A59" s="8"/>
      <c r="B59" s="40"/>
      <c r="C59" s="40" t="s">
        <v>82</v>
      </c>
      <c r="D59" s="51">
        <v>118</v>
      </c>
      <c r="E59" s="8"/>
      <c r="F59" s="8"/>
      <c r="G59" s="8"/>
      <c r="H59" s="8"/>
      <c r="I59" s="44">
        <v>118</v>
      </c>
      <c r="J59" s="8"/>
      <c r="K59" s="8"/>
      <c r="L59" s="8"/>
      <c r="M59" s="8"/>
      <c r="N59" s="44">
        <v>118</v>
      </c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2">
        <v>0</v>
      </c>
      <c r="AH59" s="82"/>
      <c r="AI59" s="82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>
        <v>118</v>
      </c>
      <c r="AY59" s="8">
        <v>118</v>
      </c>
      <c r="AZ59" s="8"/>
      <c r="BA59" s="8"/>
      <c r="BB59" s="8"/>
      <c r="BC59" s="8"/>
      <c r="BD59" s="8"/>
      <c r="BE59" s="8"/>
      <c r="BF59" s="8"/>
      <c r="BG59" s="8"/>
    </row>
    <row r="60" spans="1:59" s="48" customFormat="1" ht="33" customHeight="1" x14ac:dyDescent="0.25">
      <c r="A60" s="45"/>
      <c r="B60" s="54" t="s">
        <v>107</v>
      </c>
      <c r="C60" s="46"/>
      <c r="D60" s="51">
        <v>255</v>
      </c>
      <c r="E60" s="45">
        <v>0</v>
      </c>
      <c r="F60" s="45">
        <v>0</v>
      </c>
      <c r="G60" s="45">
        <v>0</v>
      </c>
      <c r="H60" s="45">
        <v>0</v>
      </c>
      <c r="I60" s="49">
        <v>255</v>
      </c>
      <c r="J60" s="45">
        <v>0</v>
      </c>
      <c r="K60" s="45">
        <v>0</v>
      </c>
      <c r="L60" s="45">
        <v>0</v>
      </c>
      <c r="M60" s="45">
        <v>0</v>
      </c>
      <c r="N60" s="52">
        <v>255</v>
      </c>
      <c r="O60" s="45">
        <v>0</v>
      </c>
      <c r="P60" s="45">
        <v>0</v>
      </c>
      <c r="Q60" s="45">
        <v>0</v>
      </c>
      <c r="R60" s="45">
        <v>0</v>
      </c>
      <c r="S60" s="45">
        <v>0</v>
      </c>
      <c r="T60" s="45">
        <v>0</v>
      </c>
      <c r="U60" s="45">
        <v>0</v>
      </c>
      <c r="V60" s="45">
        <v>0</v>
      </c>
      <c r="W60" s="45">
        <v>0</v>
      </c>
      <c r="X60" s="45">
        <v>0</v>
      </c>
      <c r="Y60" s="45">
        <v>0</v>
      </c>
      <c r="Z60" s="45">
        <v>0</v>
      </c>
      <c r="AA60" s="45">
        <v>0</v>
      </c>
      <c r="AB60" s="45">
        <v>0</v>
      </c>
      <c r="AC60" s="45">
        <v>0</v>
      </c>
      <c r="AD60" s="45">
        <v>0</v>
      </c>
      <c r="AE60" s="45">
        <v>0</v>
      </c>
      <c r="AF60" s="45">
        <v>0</v>
      </c>
      <c r="AG60" s="49">
        <v>0</v>
      </c>
      <c r="AH60" s="49">
        <v>0</v>
      </c>
      <c r="AI60" s="49">
        <v>0</v>
      </c>
      <c r="AJ60" s="45">
        <v>0</v>
      </c>
      <c r="AK60" s="45">
        <v>0</v>
      </c>
      <c r="AL60" s="45">
        <v>0</v>
      </c>
      <c r="AM60" s="45">
        <v>0</v>
      </c>
      <c r="AN60" s="45">
        <v>0</v>
      </c>
      <c r="AO60" s="45">
        <v>0</v>
      </c>
      <c r="AP60" s="45">
        <v>0</v>
      </c>
      <c r="AQ60" s="45">
        <v>0</v>
      </c>
      <c r="AR60" s="45">
        <v>0</v>
      </c>
      <c r="AS60" s="45">
        <v>0</v>
      </c>
      <c r="AT60" s="45">
        <v>0</v>
      </c>
      <c r="AU60" s="45">
        <v>0</v>
      </c>
      <c r="AV60" s="45">
        <v>0</v>
      </c>
      <c r="AW60" s="45">
        <v>0</v>
      </c>
      <c r="AX60" s="45">
        <v>255</v>
      </c>
      <c r="AY60" s="45">
        <v>255</v>
      </c>
      <c r="AZ60" s="45">
        <v>0</v>
      </c>
      <c r="BA60" s="45">
        <v>0</v>
      </c>
      <c r="BB60" s="45">
        <v>0</v>
      </c>
      <c r="BC60" s="45">
        <v>0</v>
      </c>
      <c r="BD60" s="45">
        <v>0</v>
      </c>
      <c r="BE60" s="45">
        <v>0</v>
      </c>
      <c r="BF60" s="45">
        <v>0</v>
      </c>
      <c r="BG60" s="45">
        <v>0</v>
      </c>
    </row>
    <row r="61" spans="1:59" x14ac:dyDescent="0.25">
      <c r="A61" s="8">
        <v>11</v>
      </c>
      <c r="B61" s="40" t="s">
        <v>108</v>
      </c>
      <c r="C61" s="40" t="s">
        <v>77</v>
      </c>
      <c r="D61" s="51">
        <v>499</v>
      </c>
      <c r="E61" s="8"/>
      <c r="F61" s="8"/>
      <c r="G61" s="8"/>
      <c r="H61" s="8"/>
      <c r="I61" s="44">
        <v>499</v>
      </c>
      <c r="J61" s="8"/>
      <c r="K61" s="8"/>
      <c r="L61" s="8"/>
      <c r="M61" s="8"/>
      <c r="N61" s="44">
        <v>499</v>
      </c>
      <c r="O61" s="8"/>
      <c r="P61" s="8"/>
      <c r="Q61" s="8"/>
      <c r="R61" s="8"/>
      <c r="S61" s="8"/>
      <c r="T61" s="8"/>
      <c r="U61" s="8"/>
      <c r="V61" s="8">
        <v>499</v>
      </c>
      <c r="W61" s="8">
        <v>292</v>
      </c>
      <c r="X61" s="8">
        <v>141</v>
      </c>
      <c r="Y61" s="8">
        <v>65</v>
      </c>
      <c r="Z61" s="8">
        <v>1</v>
      </c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  <c r="BC61" s="8"/>
      <c r="BD61" s="8"/>
      <c r="BE61" s="8"/>
      <c r="BF61" s="8"/>
      <c r="BG61" s="8"/>
    </row>
    <row r="62" spans="1:59" x14ac:dyDescent="0.25">
      <c r="A62" s="8"/>
      <c r="B62" s="40"/>
      <c r="C62" s="40" t="s">
        <v>78</v>
      </c>
      <c r="D62" s="51">
        <v>167</v>
      </c>
      <c r="E62" s="8"/>
      <c r="F62" s="8"/>
      <c r="G62" s="8"/>
      <c r="H62" s="8"/>
      <c r="I62" s="44">
        <v>167</v>
      </c>
      <c r="J62" s="8"/>
      <c r="K62" s="8"/>
      <c r="L62" s="8"/>
      <c r="M62" s="8"/>
      <c r="N62" s="44">
        <v>167</v>
      </c>
      <c r="O62" s="8"/>
      <c r="P62" s="8"/>
      <c r="Q62" s="8"/>
      <c r="R62" s="8"/>
      <c r="S62" s="8"/>
      <c r="T62" s="8"/>
      <c r="U62" s="8"/>
      <c r="V62" s="8">
        <v>167</v>
      </c>
      <c r="W62" s="8">
        <v>98</v>
      </c>
      <c r="X62" s="8">
        <v>47</v>
      </c>
      <c r="Y62" s="8">
        <v>22</v>
      </c>
      <c r="Z62" s="8">
        <v>0</v>
      </c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  <c r="BB62" s="8"/>
      <c r="BC62" s="8"/>
      <c r="BD62" s="8"/>
      <c r="BE62" s="8"/>
      <c r="BF62" s="8"/>
      <c r="BG62" s="8"/>
    </row>
    <row r="63" spans="1:59" x14ac:dyDescent="0.25">
      <c r="A63" s="8"/>
      <c r="B63" s="40"/>
      <c r="C63" s="40" t="s">
        <v>82</v>
      </c>
      <c r="D63" s="51">
        <v>572</v>
      </c>
      <c r="E63" s="8"/>
      <c r="F63" s="8"/>
      <c r="G63" s="8"/>
      <c r="H63" s="8"/>
      <c r="I63" s="44">
        <v>572</v>
      </c>
      <c r="J63" s="8"/>
      <c r="K63" s="8"/>
      <c r="L63" s="8"/>
      <c r="M63" s="8"/>
      <c r="N63" s="44">
        <v>572</v>
      </c>
      <c r="O63" s="8"/>
      <c r="P63" s="8"/>
      <c r="Q63" s="8"/>
      <c r="R63" s="8"/>
      <c r="S63" s="8"/>
      <c r="T63" s="8"/>
      <c r="U63" s="8"/>
      <c r="V63" s="44">
        <v>572</v>
      </c>
      <c r="W63" s="44">
        <v>335</v>
      </c>
      <c r="X63" s="44">
        <v>161</v>
      </c>
      <c r="Y63" s="8">
        <v>75</v>
      </c>
      <c r="Z63" s="8">
        <v>1</v>
      </c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  <c r="BA63" s="8"/>
      <c r="BB63" s="8"/>
      <c r="BC63" s="8"/>
      <c r="BD63" s="8"/>
      <c r="BE63" s="8"/>
      <c r="BF63" s="8"/>
      <c r="BG63" s="8"/>
    </row>
    <row r="64" spans="1:59" s="48" customFormat="1" x14ac:dyDescent="0.25">
      <c r="A64" s="45"/>
      <c r="B64" s="46" t="s">
        <v>109</v>
      </c>
      <c r="C64" s="46"/>
      <c r="D64" s="51">
        <v>1238</v>
      </c>
      <c r="E64" s="45">
        <v>0</v>
      </c>
      <c r="F64" s="45">
        <v>0</v>
      </c>
      <c r="G64" s="45">
        <v>0</v>
      </c>
      <c r="H64" s="45">
        <v>0</v>
      </c>
      <c r="I64" s="45">
        <v>1238</v>
      </c>
      <c r="J64" s="45">
        <v>0</v>
      </c>
      <c r="K64" s="45">
        <v>0</v>
      </c>
      <c r="L64" s="45">
        <v>0</v>
      </c>
      <c r="M64" s="45">
        <v>0</v>
      </c>
      <c r="N64" s="52">
        <v>1238</v>
      </c>
      <c r="O64" s="45">
        <v>0</v>
      </c>
      <c r="P64" s="45">
        <v>0</v>
      </c>
      <c r="Q64" s="45">
        <v>0</v>
      </c>
      <c r="R64" s="45">
        <v>0</v>
      </c>
      <c r="S64" s="45">
        <v>0</v>
      </c>
      <c r="T64" s="45">
        <v>0</v>
      </c>
      <c r="U64" s="45">
        <v>0</v>
      </c>
      <c r="V64" s="52">
        <v>1238</v>
      </c>
      <c r="W64" s="52">
        <v>725</v>
      </c>
      <c r="X64" s="52">
        <v>349</v>
      </c>
      <c r="Y64" s="45">
        <v>162</v>
      </c>
      <c r="Z64" s="45">
        <v>2</v>
      </c>
      <c r="AA64" s="45">
        <v>0</v>
      </c>
      <c r="AB64" s="45">
        <v>0</v>
      </c>
      <c r="AC64" s="45">
        <v>0</v>
      </c>
      <c r="AD64" s="45">
        <v>0</v>
      </c>
      <c r="AE64" s="45">
        <v>0</v>
      </c>
      <c r="AF64" s="45">
        <v>0</v>
      </c>
      <c r="AG64" s="45">
        <v>0</v>
      </c>
      <c r="AH64" s="45">
        <v>0</v>
      </c>
      <c r="AI64" s="45">
        <v>0</v>
      </c>
      <c r="AJ64" s="45">
        <v>0</v>
      </c>
      <c r="AK64" s="45">
        <v>0</v>
      </c>
      <c r="AL64" s="45">
        <v>0</v>
      </c>
      <c r="AM64" s="45">
        <v>0</v>
      </c>
      <c r="AN64" s="45">
        <v>0</v>
      </c>
      <c r="AO64" s="45">
        <v>0</v>
      </c>
      <c r="AP64" s="45">
        <v>0</v>
      </c>
      <c r="AQ64" s="45">
        <v>0</v>
      </c>
      <c r="AR64" s="45">
        <v>0</v>
      </c>
      <c r="AS64" s="45">
        <v>0</v>
      </c>
      <c r="AT64" s="45">
        <v>0</v>
      </c>
      <c r="AU64" s="45">
        <v>0</v>
      </c>
      <c r="AV64" s="45">
        <v>0</v>
      </c>
      <c r="AW64" s="45">
        <v>0</v>
      </c>
      <c r="AX64" s="45">
        <v>0</v>
      </c>
      <c r="AY64" s="45">
        <v>0</v>
      </c>
      <c r="AZ64" s="45">
        <v>0</v>
      </c>
      <c r="BA64" s="45">
        <v>0</v>
      </c>
      <c r="BB64" s="45">
        <v>0</v>
      </c>
      <c r="BC64" s="45">
        <v>0</v>
      </c>
      <c r="BD64" s="45">
        <v>0</v>
      </c>
      <c r="BE64" s="45">
        <v>0</v>
      </c>
      <c r="BF64" s="45">
        <v>0</v>
      </c>
      <c r="BG64" s="45">
        <v>0</v>
      </c>
    </row>
    <row r="65" spans="1:59" ht="26.25" x14ac:dyDescent="0.25">
      <c r="A65" s="8">
        <v>12</v>
      </c>
      <c r="B65" s="53" t="s">
        <v>110</v>
      </c>
      <c r="C65" s="40" t="s">
        <v>77</v>
      </c>
      <c r="D65" s="51">
        <v>0</v>
      </c>
      <c r="E65" s="8"/>
      <c r="F65" s="8"/>
      <c r="G65" s="8"/>
      <c r="H65" s="8"/>
      <c r="I65" s="44">
        <v>0</v>
      </c>
      <c r="J65" s="8"/>
      <c r="K65" s="8"/>
      <c r="L65" s="8"/>
      <c r="M65" s="8"/>
      <c r="N65" s="44">
        <v>0</v>
      </c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8"/>
      <c r="AZ65" s="8"/>
      <c r="BA65" s="8"/>
      <c r="BB65" s="8"/>
      <c r="BC65" s="8"/>
      <c r="BD65" s="8"/>
      <c r="BE65" s="8"/>
      <c r="BF65" s="8"/>
      <c r="BG65" s="8"/>
    </row>
    <row r="66" spans="1:59" x14ac:dyDescent="0.25">
      <c r="A66" s="8"/>
      <c r="B66" s="40"/>
      <c r="C66" s="40" t="s">
        <v>78</v>
      </c>
      <c r="D66" s="51">
        <v>0</v>
      </c>
      <c r="E66" s="8"/>
      <c r="F66" s="8"/>
      <c r="G66" s="8"/>
      <c r="H66" s="8"/>
      <c r="I66" s="44">
        <v>0</v>
      </c>
      <c r="J66" s="8"/>
      <c r="K66" s="8"/>
      <c r="L66" s="8"/>
      <c r="M66" s="8"/>
      <c r="N66" s="44">
        <v>0</v>
      </c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  <c r="AY66" s="8"/>
      <c r="AZ66" s="8"/>
      <c r="BA66" s="8"/>
      <c r="BB66" s="8"/>
      <c r="BC66" s="8"/>
      <c r="BD66" s="8"/>
      <c r="BE66" s="8"/>
      <c r="BF66" s="8"/>
      <c r="BG66" s="8"/>
    </row>
    <row r="67" spans="1:59" x14ac:dyDescent="0.25">
      <c r="A67" s="8"/>
      <c r="B67" s="40"/>
      <c r="C67" s="40" t="s">
        <v>82</v>
      </c>
      <c r="D67" s="51">
        <v>0</v>
      </c>
      <c r="E67" s="8"/>
      <c r="F67" s="8"/>
      <c r="G67" s="8"/>
      <c r="H67" s="8"/>
      <c r="I67" s="44">
        <v>0</v>
      </c>
      <c r="J67" s="8"/>
      <c r="K67" s="8"/>
      <c r="L67" s="8"/>
      <c r="M67" s="8"/>
      <c r="N67" s="44">
        <v>0</v>
      </c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  <c r="AY67" s="8"/>
      <c r="AZ67" s="8"/>
      <c r="BA67" s="8"/>
      <c r="BB67" s="8"/>
      <c r="BC67" s="8"/>
      <c r="BD67" s="8"/>
      <c r="BE67" s="8"/>
      <c r="BF67" s="8"/>
      <c r="BG67" s="8"/>
    </row>
    <row r="68" spans="1:59" s="48" customFormat="1" ht="26.25" x14ac:dyDescent="0.25">
      <c r="A68" s="45"/>
      <c r="B68" s="54" t="s">
        <v>111</v>
      </c>
      <c r="C68" s="46"/>
      <c r="D68" s="51">
        <v>0</v>
      </c>
      <c r="E68" s="45">
        <v>0</v>
      </c>
      <c r="F68" s="45">
        <v>0</v>
      </c>
      <c r="G68" s="45">
        <v>0</v>
      </c>
      <c r="H68" s="45">
        <v>0</v>
      </c>
      <c r="I68" s="45">
        <v>0</v>
      </c>
      <c r="J68" s="45">
        <v>0</v>
      </c>
      <c r="K68" s="45">
        <v>0</v>
      </c>
      <c r="L68" s="45">
        <v>0</v>
      </c>
      <c r="M68" s="45">
        <v>0</v>
      </c>
      <c r="N68" s="52">
        <v>0</v>
      </c>
      <c r="O68" s="45">
        <v>0</v>
      </c>
      <c r="P68" s="45">
        <v>0</v>
      </c>
      <c r="Q68" s="45">
        <v>0</v>
      </c>
      <c r="R68" s="45">
        <v>0</v>
      </c>
      <c r="S68" s="45">
        <v>0</v>
      </c>
      <c r="T68" s="45">
        <v>0</v>
      </c>
      <c r="U68" s="45">
        <v>0</v>
      </c>
      <c r="V68" s="45">
        <v>0</v>
      </c>
      <c r="W68" s="45">
        <v>0</v>
      </c>
      <c r="X68" s="45">
        <v>0</v>
      </c>
      <c r="Y68" s="45">
        <v>0</v>
      </c>
      <c r="Z68" s="45">
        <v>0</v>
      </c>
      <c r="AA68" s="45">
        <v>0</v>
      </c>
      <c r="AB68" s="45">
        <v>0</v>
      </c>
      <c r="AC68" s="45">
        <v>0</v>
      </c>
      <c r="AD68" s="45">
        <v>0</v>
      </c>
      <c r="AE68" s="45">
        <v>0</v>
      </c>
      <c r="AF68" s="45">
        <v>0</v>
      </c>
      <c r="AG68" s="45">
        <v>0</v>
      </c>
      <c r="AH68" s="45">
        <v>0</v>
      </c>
      <c r="AI68" s="45">
        <v>0</v>
      </c>
      <c r="AJ68" s="45">
        <v>0</v>
      </c>
      <c r="AK68" s="45">
        <v>0</v>
      </c>
      <c r="AL68" s="45">
        <v>0</v>
      </c>
      <c r="AM68" s="45">
        <v>0</v>
      </c>
      <c r="AN68" s="45">
        <v>0</v>
      </c>
      <c r="AO68" s="45">
        <v>0</v>
      </c>
      <c r="AP68" s="45">
        <v>0</v>
      </c>
      <c r="AQ68" s="45">
        <v>0</v>
      </c>
      <c r="AR68" s="45">
        <v>0</v>
      </c>
      <c r="AS68" s="45">
        <v>0</v>
      </c>
      <c r="AT68" s="45">
        <v>0</v>
      </c>
      <c r="AU68" s="45">
        <v>0</v>
      </c>
      <c r="AV68" s="45">
        <v>0</v>
      </c>
      <c r="AW68" s="45">
        <v>0</v>
      </c>
      <c r="AX68" s="45">
        <v>0</v>
      </c>
      <c r="AY68" s="45">
        <v>0</v>
      </c>
      <c r="AZ68" s="45">
        <v>0</v>
      </c>
      <c r="BA68" s="45">
        <v>0</v>
      </c>
      <c r="BB68" s="45">
        <v>0</v>
      </c>
      <c r="BC68" s="45">
        <v>0</v>
      </c>
      <c r="BD68" s="45">
        <v>0</v>
      </c>
      <c r="BE68" s="45">
        <v>0</v>
      </c>
      <c r="BF68" s="45">
        <v>0</v>
      </c>
      <c r="BG68" s="45">
        <v>0</v>
      </c>
    </row>
    <row r="69" spans="1:59" ht="26.25" x14ac:dyDescent="0.25">
      <c r="A69" s="8">
        <v>13</v>
      </c>
      <c r="B69" s="53" t="s">
        <v>112</v>
      </c>
      <c r="C69" s="40" t="s">
        <v>77</v>
      </c>
      <c r="D69" s="51">
        <v>72</v>
      </c>
      <c r="E69" s="8"/>
      <c r="F69" s="8"/>
      <c r="G69" s="8"/>
      <c r="H69" s="8"/>
      <c r="I69" s="44">
        <v>72</v>
      </c>
      <c r="J69" s="8">
        <v>72</v>
      </c>
      <c r="K69" s="8"/>
      <c r="L69" s="8"/>
      <c r="M69" s="8"/>
      <c r="N69" s="44">
        <v>0</v>
      </c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8"/>
      <c r="AZ69" s="8"/>
      <c r="BA69" s="8"/>
      <c r="BB69" s="8"/>
      <c r="BC69" s="8"/>
      <c r="BD69" s="8"/>
      <c r="BE69" s="8"/>
      <c r="BF69" s="8"/>
      <c r="BG69" s="8"/>
    </row>
    <row r="70" spans="1:59" x14ac:dyDescent="0.25">
      <c r="A70" s="8"/>
      <c r="B70" s="40"/>
      <c r="C70" s="40" t="s">
        <v>78</v>
      </c>
      <c r="D70" s="51">
        <v>652</v>
      </c>
      <c r="E70" s="8"/>
      <c r="F70" s="8"/>
      <c r="G70" s="8"/>
      <c r="H70" s="8"/>
      <c r="I70" s="44">
        <v>652</v>
      </c>
      <c r="J70" s="8">
        <v>652</v>
      </c>
      <c r="K70" s="8"/>
      <c r="L70" s="8"/>
      <c r="M70" s="8"/>
      <c r="N70" s="44">
        <v>0</v>
      </c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8"/>
      <c r="AY70" s="8"/>
      <c r="AZ70" s="8"/>
      <c r="BA70" s="8"/>
      <c r="BB70" s="8"/>
      <c r="BC70" s="8"/>
      <c r="BD70" s="8"/>
      <c r="BE70" s="8"/>
      <c r="BF70" s="8"/>
      <c r="BG70" s="8"/>
    </row>
    <row r="71" spans="1:59" x14ac:dyDescent="0.25">
      <c r="A71" s="8"/>
      <c r="B71" s="40"/>
      <c r="C71" s="40" t="s">
        <v>82</v>
      </c>
      <c r="D71" s="51">
        <v>617</v>
      </c>
      <c r="E71" s="8"/>
      <c r="F71" s="8"/>
      <c r="G71" s="8"/>
      <c r="H71" s="8"/>
      <c r="I71" s="44">
        <v>617</v>
      </c>
      <c r="J71" s="8">
        <v>617</v>
      </c>
      <c r="K71" s="8"/>
      <c r="L71" s="8"/>
      <c r="M71" s="8"/>
      <c r="N71" s="44">
        <v>0</v>
      </c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8"/>
      <c r="AY71" s="8"/>
      <c r="AZ71" s="8"/>
      <c r="BA71" s="8"/>
      <c r="BB71" s="8"/>
      <c r="BC71" s="8"/>
      <c r="BD71" s="8"/>
      <c r="BE71" s="8"/>
      <c r="BF71" s="8"/>
      <c r="BG71" s="8"/>
    </row>
    <row r="72" spans="1:59" s="48" customFormat="1" ht="26.25" x14ac:dyDescent="0.25">
      <c r="A72" s="45"/>
      <c r="B72" s="54" t="s">
        <v>113</v>
      </c>
      <c r="C72" s="46"/>
      <c r="D72" s="51">
        <v>1341</v>
      </c>
      <c r="E72" s="52">
        <v>0</v>
      </c>
      <c r="F72" s="52">
        <v>0</v>
      </c>
      <c r="G72" s="52">
        <v>0</v>
      </c>
      <c r="H72" s="52">
        <v>0</v>
      </c>
      <c r="I72" s="52">
        <v>1341</v>
      </c>
      <c r="J72" s="52">
        <v>1341</v>
      </c>
      <c r="K72" s="52">
        <v>0</v>
      </c>
      <c r="L72" s="52">
        <v>0</v>
      </c>
      <c r="M72" s="52">
        <v>0</v>
      </c>
      <c r="N72" s="52">
        <v>0</v>
      </c>
      <c r="O72" s="45"/>
      <c r="P72" s="45"/>
      <c r="Q72" s="45"/>
      <c r="R72" s="45"/>
      <c r="S72" s="45"/>
      <c r="T72" s="45"/>
      <c r="U72" s="45"/>
      <c r="V72" s="45"/>
      <c r="W72" s="45"/>
      <c r="X72" s="45"/>
      <c r="Y72" s="45"/>
      <c r="Z72" s="45"/>
      <c r="AA72" s="45"/>
      <c r="AB72" s="45"/>
      <c r="AC72" s="45"/>
      <c r="AD72" s="45"/>
      <c r="AE72" s="45"/>
      <c r="AF72" s="45"/>
      <c r="AG72" s="45"/>
      <c r="AH72" s="45"/>
      <c r="AI72" s="45"/>
      <c r="AJ72" s="45"/>
      <c r="AK72" s="45"/>
      <c r="AL72" s="45"/>
      <c r="AM72" s="45"/>
      <c r="AN72" s="45"/>
      <c r="AO72" s="45"/>
      <c r="AP72" s="45"/>
      <c r="AQ72" s="45"/>
      <c r="AR72" s="45"/>
      <c r="AS72" s="45"/>
      <c r="AT72" s="45"/>
      <c r="AU72" s="45"/>
      <c r="AV72" s="45"/>
      <c r="AW72" s="45"/>
      <c r="AX72" s="45"/>
      <c r="AY72" s="45"/>
      <c r="AZ72" s="45"/>
      <c r="BA72" s="45"/>
      <c r="BB72" s="45"/>
      <c r="BC72" s="45"/>
      <c r="BD72" s="45"/>
      <c r="BE72" s="45"/>
      <c r="BF72" s="45"/>
      <c r="BG72" s="45"/>
    </row>
    <row r="73" spans="1:59" x14ac:dyDescent="0.25">
      <c r="A73" s="8">
        <v>14</v>
      </c>
      <c r="B73" s="40" t="s">
        <v>114</v>
      </c>
      <c r="C73" s="40" t="s">
        <v>77</v>
      </c>
      <c r="D73" s="51">
        <v>0</v>
      </c>
      <c r="E73" s="8"/>
      <c r="F73" s="8"/>
      <c r="G73" s="8"/>
      <c r="H73" s="8"/>
      <c r="I73" s="44">
        <v>0</v>
      </c>
      <c r="J73" s="8"/>
      <c r="K73" s="8"/>
      <c r="L73" s="8"/>
      <c r="M73" s="8"/>
      <c r="N73" s="44">
        <v>0</v>
      </c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  <c r="AX73" s="8"/>
      <c r="AY73" s="8"/>
      <c r="AZ73" s="8"/>
      <c r="BA73" s="8"/>
      <c r="BB73" s="8"/>
      <c r="BC73" s="8"/>
      <c r="BD73" s="8"/>
      <c r="BE73" s="8"/>
      <c r="BF73" s="8"/>
      <c r="BG73" s="8"/>
    </row>
    <row r="74" spans="1:59" x14ac:dyDescent="0.25">
      <c r="A74" s="8"/>
      <c r="B74" s="40"/>
      <c r="C74" s="40" t="s">
        <v>78</v>
      </c>
      <c r="D74" s="51">
        <v>0</v>
      </c>
      <c r="E74" s="8"/>
      <c r="F74" s="8"/>
      <c r="G74" s="8"/>
      <c r="H74" s="8"/>
      <c r="I74" s="44">
        <v>0</v>
      </c>
      <c r="J74" s="8"/>
      <c r="K74" s="8"/>
      <c r="L74" s="8"/>
      <c r="M74" s="8"/>
      <c r="N74" s="44">
        <v>0</v>
      </c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  <c r="AX74" s="8"/>
      <c r="AY74" s="8"/>
      <c r="AZ74" s="8"/>
      <c r="BA74" s="8"/>
      <c r="BB74" s="8"/>
      <c r="BC74" s="8"/>
      <c r="BD74" s="8"/>
      <c r="BE74" s="8"/>
      <c r="BF74" s="8"/>
      <c r="BG74" s="8"/>
    </row>
    <row r="75" spans="1:59" x14ac:dyDescent="0.25">
      <c r="A75" s="8"/>
      <c r="B75" s="40"/>
      <c r="C75" s="40" t="s">
        <v>82</v>
      </c>
      <c r="D75" s="51">
        <v>0</v>
      </c>
      <c r="E75" s="8"/>
      <c r="F75" s="8"/>
      <c r="G75" s="8"/>
      <c r="H75" s="8"/>
      <c r="I75" s="44">
        <v>0</v>
      </c>
      <c r="J75" s="8"/>
      <c r="K75" s="8"/>
      <c r="L75" s="8"/>
      <c r="M75" s="8"/>
      <c r="N75" s="44">
        <v>0</v>
      </c>
      <c r="O75" s="8"/>
      <c r="P75" s="82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  <c r="AX75" s="8"/>
      <c r="AY75" s="8"/>
      <c r="AZ75" s="8"/>
      <c r="BA75" s="8"/>
      <c r="BB75" s="8"/>
      <c r="BC75" s="8"/>
      <c r="BD75" s="8"/>
      <c r="BE75" s="8"/>
      <c r="BF75" s="8"/>
      <c r="BG75" s="8"/>
    </row>
    <row r="76" spans="1:59" x14ac:dyDescent="0.25">
      <c r="A76" s="8"/>
      <c r="B76" s="40"/>
      <c r="C76" s="40" t="s">
        <v>57</v>
      </c>
      <c r="D76" s="51">
        <v>0</v>
      </c>
      <c r="E76" s="8"/>
      <c r="F76" s="8"/>
      <c r="G76" s="8"/>
      <c r="H76" s="8"/>
      <c r="I76" s="44">
        <v>0</v>
      </c>
      <c r="J76" s="8"/>
      <c r="K76" s="8"/>
      <c r="L76" s="8"/>
      <c r="M76" s="8"/>
      <c r="N76" s="44">
        <v>0</v>
      </c>
      <c r="O76" s="8"/>
      <c r="P76" s="82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  <c r="AX76" s="8"/>
      <c r="AY76" s="8"/>
      <c r="AZ76" s="8"/>
      <c r="BA76" s="8"/>
      <c r="BB76" s="8"/>
      <c r="BC76" s="8"/>
      <c r="BD76" s="8"/>
      <c r="BE76" s="8"/>
      <c r="BF76" s="8"/>
      <c r="BG76" s="8"/>
    </row>
    <row r="77" spans="1:59" x14ac:dyDescent="0.25">
      <c r="A77" s="8"/>
      <c r="B77" s="40"/>
      <c r="C77" s="40" t="s">
        <v>99</v>
      </c>
      <c r="D77" s="51">
        <v>0</v>
      </c>
      <c r="E77" s="8"/>
      <c r="F77" s="8"/>
      <c r="G77" s="8"/>
      <c r="H77" s="8"/>
      <c r="I77" s="44">
        <v>0</v>
      </c>
      <c r="J77" s="8"/>
      <c r="K77" s="8"/>
      <c r="L77" s="8"/>
      <c r="M77" s="8"/>
      <c r="N77" s="44">
        <v>0</v>
      </c>
      <c r="O77" s="8"/>
      <c r="P77" s="82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3"/>
      <c r="AD77" s="83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  <c r="AX77" s="8"/>
      <c r="AY77" s="8"/>
      <c r="AZ77" s="8"/>
      <c r="BA77" s="8"/>
      <c r="BB77" s="8"/>
      <c r="BC77" s="8"/>
      <c r="BD77" s="8"/>
      <c r="BE77" s="8"/>
      <c r="BF77" s="8"/>
      <c r="BG77" s="8"/>
    </row>
    <row r="78" spans="1:59" x14ac:dyDescent="0.25">
      <c r="A78" s="8"/>
      <c r="B78" s="40"/>
      <c r="C78" s="40" t="s">
        <v>100</v>
      </c>
      <c r="D78" s="51">
        <v>0</v>
      </c>
      <c r="E78" s="8"/>
      <c r="F78" s="8"/>
      <c r="G78" s="8"/>
      <c r="H78" s="8"/>
      <c r="I78" s="44">
        <v>0</v>
      </c>
      <c r="J78" s="8"/>
      <c r="K78" s="8"/>
      <c r="L78" s="8"/>
      <c r="M78" s="8"/>
      <c r="N78" s="44">
        <v>0</v>
      </c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  <c r="AX78" s="8"/>
      <c r="AY78" s="8"/>
      <c r="AZ78" s="8"/>
      <c r="BA78" s="8"/>
      <c r="BB78" s="8"/>
      <c r="BC78" s="8"/>
      <c r="BD78" s="8"/>
      <c r="BE78" s="8"/>
      <c r="BF78" s="8"/>
      <c r="BG78" s="8"/>
    </row>
    <row r="79" spans="1:59" s="48" customFormat="1" x14ac:dyDescent="0.25">
      <c r="A79" s="45"/>
      <c r="B79" s="46" t="s">
        <v>115</v>
      </c>
      <c r="C79" s="46"/>
      <c r="D79" s="51">
        <v>0</v>
      </c>
      <c r="E79" s="52">
        <v>0</v>
      </c>
      <c r="F79" s="52">
        <v>0</v>
      </c>
      <c r="G79" s="52">
        <v>0</v>
      </c>
      <c r="H79" s="52">
        <v>0</v>
      </c>
      <c r="I79" s="52">
        <v>0</v>
      </c>
      <c r="J79" s="52">
        <v>0</v>
      </c>
      <c r="K79" s="52">
        <v>0</v>
      </c>
      <c r="L79" s="52">
        <v>0</v>
      </c>
      <c r="M79" s="52">
        <v>0</v>
      </c>
      <c r="N79" s="52">
        <v>0</v>
      </c>
      <c r="O79" s="45"/>
      <c r="P79" s="52"/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45"/>
      <c r="AG79" s="45"/>
      <c r="AH79" s="45"/>
      <c r="AI79" s="45"/>
      <c r="AJ79" s="45"/>
      <c r="AK79" s="45"/>
      <c r="AL79" s="45"/>
      <c r="AM79" s="45"/>
      <c r="AN79" s="45"/>
      <c r="AO79" s="45"/>
      <c r="AP79" s="45"/>
      <c r="AQ79" s="45"/>
      <c r="AR79" s="45"/>
      <c r="AS79" s="45"/>
      <c r="AT79" s="45"/>
      <c r="AU79" s="45"/>
      <c r="AV79" s="45"/>
      <c r="AW79" s="45"/>
      <c r="AX79" s="45"/>
      <c r="AY79" s="45"/>
      <c r="AZ79" s="45"/>
      <c r="BA79" s="45"/>
      <c r="BB79" s="45"/>
      <c r="BC79" s="45"/>
      <c r="BD79" s="45"/>
      <c r="BE79" s="45"/>
      <c r="BF79" s="45"/>
      <c r="BG79" s="45"/>
    </row>
    <row r="80" spans="1:59" x14ac:dyDescent="0.25">
      <c r="A80" s="8">
        <v>15</v>
      </c>
      <c r="B80" s="40" t="s">
        <v>116</v>
      </c>
      <c r="C80" s="40" t="s">
        <v>77</v>
      </c>
      <c r="D80" s="51">
        <v>17</v>
      </c>
      <c r="E80" s="8"/>
      <c r="F80" s="8"/>
      <c r="G80" s="8"/>
      <c r="H80" s="8"/>
      <c r="I80" s="44">
        <v>17</v>
      </c>
      <c r="J80" s="8">
        <v>17</v>
      </c>
      <c r="K80" s="8"/>
      <c r="L80" s="8"/>
      <c r="M80" s="8"/>
      <c r="N80" s="44">
        <v>0</v>
      </c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  <c r="AX80" s="8"/>
      <c r="AY80" s="8"/>
      <c r="AZ80" s="8"/>
      <c r="BA80" s="8"/>
      <c r="BB80" s="8"/>
      <c r="BC80" s="8"/>
      <c r="BD80" s="8"/>
      <c r="BE80" s="8"/>
      <c r="BF80" s="8"/>
      <c r="BG80" s="8"/>
    </row>
    <row r="81" spans="1:59" x14ac:dyDescent="0.25">
      <c r="A81" s="8"/>
      <c r="B81" s="40"/>
      <c r="C81" s="40" t="s">
        <v>78</v>
      </c>
      <c r="D81" s="51">
        <v>155</v>
      </c>
      <c r="E81" s="8"/>
      <c r="F81" s="8"/>
      <c r="G81" s="8"/>
      <c r="H81" s="8"/>
      <c r="I81" s="44">
        <v>155</v>
      </c>
      <c r="J81" s="8">
        <v>155</v>
      </c>
      <c r="K81" s="8"/>
      <c r="L81" s="8"/>
      <c r="M81" s="8"/>
      <c r="N81" s="44">
        <v>0</v>
      </c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8"/>
      <c r="AX81" s="8"/>
      <c r="AY81" s="8"/>
      <c r="AZ81" s="8"/>
      <c r="BA81" s="8"/>
      <c r="BB81" s="8"/>
      <c r="BC81" s="8"/>
      <c r="BD81" s="8"/>
      <c r="BE81" s="8"/>
      <c r="BF81" s="8"/>
      <c r="BG81" s="8"/>
    </row>
    <row r="82" spans="1:59" x14ac:dyDescent="0.25">
      <c r="A82" s="8"/>
      <c r="B82" s="40"/>
      <c r="C82" s="40" t="s">
        <v>82</v>
      </c>
      <c r="D82" s="51">
        <v>150</v>
      </c>
      <c r="E82" s="8"/>
      <c r="F82" s="8"/>
      <c r="G82" s="8"/>
      <c r="H82" s="8"/>
      <c r="I82" s="44">
        <v>150</v>
      </c>
      <c r="J82" s="8">
        <v>150</v>
      </c>
      <c r="K82" s="8"/>
      <c r="L82" s="8"/>
      <c r="M82" s="8"/>
      <c r="N82" s="44">
        <v>0</v>
      </c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8"/>
      <c r="AV82" s="8"/>
      <c r="AW82" s="8"/>
      <c r="AX82" s="8"/>
      <c r="AY82" s="8"/>
      <c r="AZ82" s="8"/>
      <c r="BA82" s="8"/>
      <c r="BB82" s="8"/>
      <c r="BC82" s="8"/>
      <c r="BD82" s="8"/>
      <c r="BE82" s="8"/>
      <c r="BF82" s="8"/>
      <c r="BG82" s="8"/>
    </row>
    <row r="83" spans="1:59" x14ac:dyDescent="0.25">
      <c r="A83" s="8"/>
      <c r="B83" s="40"/>
      <c r="C83" s="40" t="s">
        <v>57</v>
      </c>
      <c r="D83" s="51">
        <v>0</v>
      </c>
      <c r="E83" s="8"/>
      <c r="F83" s="8"/>
      <c r="G83" s="8"/>
      <c r="H83" s="8"/>
      <c r="I83" s="44">
        <v>0</v>
      </c>
      <c r="J83" s="8"/>
      <c r="K83" s="8"/>
      <c r="L83" s="8"/>
      <c r="M83" s="8"/>
      <c r="N83" s="44">
        <v>0</v>
      </c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8"/>
      <c r="AU83" s="8"/>
      <c r="AV83" s="8"/>
      <c r="AW83" s="8"/>
      <c r="AX83" s="8"/>
      <c r="AY83" s="8"/>
      <c r="AZ83" s="8"/>
      <c r="BA83" s="8"/>
      <c r="BB83" s="8"/>
      <c r="BC83" s="8"/>
      <c r="BD83" s="8"/>
      <c r="BE83" s="8"/>
      <c r="BF83" s="8"/>
      <c r="BG83" s="8"/>
    </row>
    <row r="84" spans="1:59" x14ac:dyDescent="0.25">
      <c r="A84" s="8"/>
      <c r="B84" s="40"/>
      <c r="C84" s="40" t="s">
        <v>99</v>
      </c>
      <c r="D84" s="51">
        <v>0</v>
      </c>
      <c r="E84" s="8"/>
      <c r="F84" s="8"/>
      <c r="G84" s="8"/>
      <c r="H84" s="8"/>
      <c r="I84" s="44">
        <v>0</v>
      </c>
      <c r="J84" s="8"/>
      <c r="K84" s="8"/>
      <c r="L84" s="8"/>
      <c r="M84" s="8"/>
      <c r="N84" s="44">
        <v>0</v>
      </c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8"/>
      <c r="AR84" s="8"/>
      <c r="AS84" s="8"/>
      <c r="AT84" s="8"/>
      <c r="AU84" s="8"/>
      <c r="AV84" s="8"/>
      <c r="AW84" s="8"/>
      <c r="AX84" s="8"/>
      <c r="AY84" s="8"/>
      <c r="AZ84" s="8"/>
      <c r="BA84" s="8"/>
      <c r="BB84" s="8"/>
      <c r="BC84" s="8"/>
      <c r="BD84" s="8"/>
      <c r="BE84" s="8"/>
      <c r="BF84" s="8"/>
      <c r="BG84" s="8"/>
    </row>
    <row r="85" spans="1:59" x14ac:dyDescent="0.25">
      <c r="A85" s="8"/>
      <c r="B85" s="40"/>
      <c r="C85" s="40" t="s">
        <v>100</v>
      </c>
      <c r="D85" s="51">
        <v>0</v>
      </c>
      <c r="E85" s="8"/>
      <c r="F85" s="8"/>
      <c r="G85" s="8"/>
      <c r="H85" s="8"/>
      <c r="I85" s="44">
        <v>0</v>
      </c>
      <c r="J85" s="8"/>
      <c r="K85" s="8"/>
      <c r="L85" s="8"/>
      <c r="M85" s="8"/>
      <c r="N85" s="44">
        <v>0</v>
      </c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  <c r="AU85" s="8"/>
      <c r="AV85" s="8"/>
      <c r="AW85" s="8"/>
      <c r="AX85" s="8"/>
      <c r="AY85" s="8"/>
      <c r="AZ85" s="8"/>
      <c r="BA85" s="8"/>
      <c r="BB85" s="8"/>
      <c r="BC85" s="8"/>
      <c r="BD85" s="8"/>
      <c r="BE85" s="8"/>
      <c r="BF85" s="8"/>
      <c r="BG85" s="8"/>
    </row>
    <row r="86" spans="1:59" s="48" customFormat="1" ht="26.25" x14ac:dyDescent="0.25">
      <c r="A86" s="45"/>
      <c r="B86" s="54" t="s">
        <v>117</v>
      </c>
      <c r="C86" s="46"/>
      <c r="D86" s="51">
        <v>322</v>
      </c>
      <c r="E86" s="52">
        <v>0</v>
      </c>
      <c r="F86" s="52">
        <v>0</v>
      </c>
      <c r="G86" s="52">
        <v>0</v>
      </c>
      <c r="H86" s="52">
        <v>0</v>
      </c>
      <c r="I86" s="52">
        <v>322</v>
      </c>
      <c r="J86" s="52">
        <v>322</v>
      </c>
      <c r="K86" s="52">
        <v>0</v>
      </c>
      <c r="L86" s="52">
        <v>0</v>
      </c>
      <c r="M86" s="52">
        <v>0</v>
      </c>
      <c r="N86" s="52">
        <v>0</v>
      </c>
      <c r="O86" s="45"/>
      <c r="P86" s="45"/>
      <c r="Q86" s="45"/>
      <c r="R86" s="45"/>
      <c r="S86" s="45"/>
      <c r="T86" s="45"/>
      <c r="U86" s="45"/>
      <c r="V86" s="45"/>
      <c r="W86" s="45"/>
      <c r="X86" s="45"/>
      <c r="Y86" s="45"/>
      <c r="Z86" s="45"/>
      <c r="AA86" s="45"/>
      <c r="AB86" s="45"/>
      <c r="AC86" s="45"/>
      <c r="AD86" s="45"/>
      <c r="AE86" s="45"/>
      <c r="AF86" s="45"/>
      <c r="AG86" s="45"/>
      <c r="AH86" s="45"/>
      <c r="AI86" s="45"/>
      <c r="AJ86" s="45"/>
      <c r="AK86" s="45"/>
      <c r="AL86" s="45"/>
      <c r="AM86" s="45"/>
      <c r="AN86" s="45"/>
      <c r="AO86" s="45"/>
      <c r="AP86" s="45"/>
      <c r="AQ86" s="45"/>
      <c r="AR86" s="45"/>
      <c r="AS86" s="45"/>
      <c r="AT86" s="45"/>
      <c r="AU86" s="45"/>
      <c r="AV86" s="45"/>
      <c r="AW86" s="45"/>
      <c r="AX86" s="45"/>
      <c r="AY86" s="45"/>
      <c r="AZ86" s="45"/>
      <c r="BA86" s="45"/>
      <c r="BB86" s="45"/>
      <c r="BC86" s="45"/>
      <c r="BD86" s="45"/>
      <c r="BE86" s="45"/>
      <c r="BF86" s="45"/>
      <c r="BG86" s="45"/>
    </row>
    <row r="87" spans="1:59" x14ac:dyDescent="0.25">
      <c r="A87" s="8">
        <v>16</v>
      </c>
      <c r="B87" s="40" t="s">
        <v>118</v>
      </c>
      <c r="C87" s="40" t="s">
        <v>77</v>
      </c>
      <c r="D87" s="51">
        <v>152</v>
      </c>
      <c r="E87" s="8"/>
      <c r="F87" s="8"/>
      <c r="G87" s="8"/>
      <c r="H87" s="8"/>
      <c r="I87" s="44">
        <v>152</v>
      </c>
      <c r="J87" s="8"/>
      <c r="K87" s="8"/>
      <c r="L87" s="8"/>
      <c r="M87" s="8"/>
      <c r="N87" s="44">
        <v>152</v>
      </c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>
        <v>152</v>
      </c>
      <c r="AK87" s="8">
        <v>152</v>
      </c>
      <c r="AL87" s="8"/>
      <c r="AM87" s="8"/>
      <c r="AN87" s="8"/>
      <c r="AO87" s="8"/>
      <c r="AP87" s="8"/>
      <c r="AQ87" s="8"/>
      <c r="AR87" s="8"/>
      <c r="AS87" s="8"/>
      <c r="AT87" s="8"/>
      <c r="AU87" s="8"/>
      <c r="AV87" s="8"/>
      <c r="AW87" s="8"/>
      <c r="AX87" s="8"/>
      <c r="AY87" s="8"/>
      <c r="AZ87" s="8"/>
      <c r="BA87" s="8"/>
      <c r="BB87" s="8"/>
      <c r="BC87" s="8"/>
      <c r="BD87" s="8"/>
      <c r="BE87" s="8"/>
      <c r="BF87" s="8"/>
      <c r="BG87" s="8"/>
    </row>
    <row r="88" spans="1:59" x14ac:dyDescent="0.25">
      <c r="A88" s="8"/>
      <c r="B88" s="40"/>
      <c r="C88" s="40" t="s">
        <v>78</v>
      </c>
      <c r="D88" s="51">
        <v>54</v>
      </c>
      <c r="E88" s="8"/>
      <c r="F88" s="8"/>
      <c r="G88" s="8"/>
      <c r="H88" s="8"/>
      <c r="I88" s="44">
        <v>54</v>
      </c>
      <c r="J88" s="8"/>
      <c r="K88" s="8"/>
      <c r="L88" s="8"/>
      <c r="M88" s="8"/>
      <c r="N88" s="44">
        <v>54</v>
      </c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>
        <v>54</v>
      </c>
      <c r="AK88" s="8">
        <v>54</v>
      </c>
      <c r="AL88" s="8"/>
      <c r="AM88" s="8"/>
      <c r="AN88" s="8"/>
      <c r="AO88" s="8"/>
      <c r="AP88" s="8"/>
      <c r="AQ88" s="8"/>
      <c r="AR88" s="8"/>
      <c r="AS88" s="8"/>
      <c r="AT88" s="8"/>
      <c r="AU88" s="8"/>
      <c r="AV88" s="8"/>
      <c r="AW88" s="8"/>
      <c r="AX88" s="8"/>
      <c r="AY88" s="8"/>
      <c r="AZ88" s="8"/>
      <c r="BA88" s="8"/>
      <c r="BB88" s="8"/>
      <c r="BC88" s="8"/>
      <c r="BD88" s="8"/>
      <c r="BE88" s="8"/>
      <c r="BF88" s="8"/>
      <c r="BG88" s="8"/>
    </row>
    <row r="89" spans="1:59" x14ac:dyDescent="0.25">
      <c r="A89" s="8"/>
      <c r="B89" s="40"/>
      <c r="C89" s="40" t="s">
        <v>82</v>
      </c>
      <c r="D89" s="51">
        <v>177</v>
      </c>
      <c r="E89" s="8"/>
      <c r="F89" s="8"/>
      <c r="G89" s="8"/>
      <c r="H89" s="8"/>
      <c r="I89" s="44">
        <v>177</v>
      </c>
      <c r="J89" s="8"/>
      <c r="K89" s="8"/>
      <c r="L89" s="8"/>
      <c r="M89" s="8"/>
      <c r="N89" s="44">
        <v>177</v>
      </c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>
        <v>177</v>
      </c>
      <c r="AK89" s="8">
        <v>177</v>
      </c>
      <c r="AL89" s="8"/>
      <c r="AM89" s="8"/>
      <c r="AN89" s="8"/>
      <c r="AO89" s="8"/>
      <c r="AP89" s="8"/>
      <c r="AQ89" s="8"/>
      <c r="AR89" s="8"/>
      <c r="AS89" s="8"/>
      <c r="AT89" s="8"/>
      <c r="AU89" s="8"/>
      <c r="AV89" s="8"/>
      <c r="AW89" s="8"/>
      <c r="AX89" s="8"/>
      <c r="AY89" s="8"/>
      <c r="AZ89" s="8"/>
      <c r="BA89" s="8"/>
      <c r="BB89" s="8"/>
      <c r="BC89" s="8"/>
      <c r="BD89" s="8"/>
      <c r="BE89" s="8"/>
      <c r="BF89" s="8"/>
      <c r="BG89" s="8"/>
    </row>
    <row r="90" spans="1:59" s="48" customFormat="1" x14ac:dyDescent="0.25">
      <c r="A90" s="45"/>
      <c r="B90" s="46" t="s">
        <v>119</v>
      </c>
      <c r="C90" s="46"/>
      <c r="D90" s="51">
        <v>383</v>
      </c>
      <c r="E90" s="52">
        <v>0</v>
      </c>
      <c r="F90" s="52">
        <v>0</v>
      </c>
      <c r="G90" s="52">
        <v>0</v>
      </c>
      <c r="H90" s="52">
        <v>0</v>
      </c>
      <c r="I90" s="52">
        <v>383</v>
      </c>
      <c r="J90" s="52">
        <v>0</v>
      </c>
      <c r="K90" s="52">
        <v>0</v>
      </c>
      <c r="L90" s="52">
        <v>0</v>
      </c>
      <c r="M90" s="52">
        <v>0</v>
      </c>
      <c r="N90" s="52">
        <v>383</v>
      </c>
      <c r="O90" s="45"/>
      <c r="P90" s="45"/>
      <c r="Q90" s="45"/>
      <c r="R90" s="45"/>
      <c r="S90" s="45"/>
      <c r="T90" s="45"/>
      <c r="U90" s="45"/>
      <c r="V90" s="45"/>
      <c r="W90" s="45"/>
      <c r="X90" s="45"/>
      <c r="Y90" s="45"/>
      <c r="Z90" s="45"/>
      <c r="AA90" s="45"/>
      <c r="AB90" s="45"/>
      <c r="AC90" s="45"/>
      <c r="AD90" s="45"/>
      <c r="AE90" s="45"/>
      <c r="AF90" s="45"/>
      <c r="AG90" s="45"/>
      <c r="AH90" s="45"/>
      <c r="AI90" s="45"/>
      <c r="AJ90" s="45">
        <v>383</v>
      </c>
      <c r="AK90" s="45">
        <v>383</v>
      </c>
      <c r="AL90" s="45"/>
      <c r="AM90" s="45"/>
      <c r="AN90" s="45"/>
      <c r="AO90" s="45"/>
      <c r="AP90" s="45"/>
      <c r="AQ90" s="45"/>
      <c r="AR90" s="45"/>
      <c r="AS90" s="45"/>
      <c r="AT90" s="45"/>
      <c r="AU90" s="45"/>
      <c r="AV90" s="45"/>
      <c r="AW90" s="45"/>
      <c r="AX90" s="45"/>
      <c r="AY90" s="45"/>
      <c r="AZ90" s="45"/>
      <c r="BA90" s="45"/>
      <c r="BB90" s="45"/>
      <c r="BC90" s="45"/>
      <c r="BD90" s="45"/>
      <c r="BE90" s="45"/>
      <c r="BF90" s="45"/>
      <c r="BG90" s="45"/>
    </row>
    <row r="91" spans="1:59" x14ac:dyDescent="0.25">
      <c r="A91" s="8">
        <v>17</v>
      </c>
      <c r="B91" s="40" t="s">
        <v>120</v>
      </c>
      <c r="C91" s="40" t="s">
        <v>77</v>
      </c>
      <c r="D91" s="51">
        <v>72</v>
      </c>
      <c r="E91" s="8"/>
      <c r="F91" s="8"/>
      <c r="G91" s="8"/>
      <c r="H91" s="8"/>
      <c r="I91" s="44">
        <v>72</v>
      </c>
      <c r="J91" s="8">
        <v>72</v>
      </c>
      <c r="K91" s="8"/>
      <c r="L91" s="8"/>
      <c r="M91" s="8"/>
      <c r="N91" s="44">
        <v>0</v>
      </c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/>
      <c r="AM91" s="8"/>
      <c r="AN91" s="8"/>
      <c r="AO91" s="8"/>
      <c r="AP91" s="8"/>
      <c r="AQ91" s="8"/>
      <c r="AR91" s="8"/>
      <c r="AS91" s="8"/>
      <c r="AT91" s="8"/>
      <c r="AU91" s="8"/>
      <c r="AV91" s="8"/>
      <c r="AW91" s="8"/>
      <c r="AX91" s="8"/>
      <c r="AY91" s="8"/>
      <c r="AZ91" s="8"/>
      <c r="BA91" s="8"/>
      <c r="BB91" s="8"/>
      <c r="BC91" s="8"/>
      <c r="BD91" s="8"/>
      <c r="BE91" s="8"/>
      <c r="BF91" s="8"/>
      <c r="BG91" s="8"/>
    </row>
    <row r="92" spans="1:59" x14ac:dyDescent="0.25">
      <c r="A92" s="8"/>
      <c r="B92" s="40"/>
      <c r="C92" s="40" t="s">
        <v>78</v>
      </c>
      <c r="D92" s="51">
        <v>645</v>
      </c>
      <c r="E92" s="8"/>
      <c r="F92" s="8"/>
      <c r="G92" s="8"/>
      <c r="H92" s="8"/>
      <c r="I92" s="44">
        <v>645</v>
      </c>
      <c r="J92" s="8">
        <v>645</v>
      </c>
      <c r="K92" s="8"/>
      <c r="L92" s="8"/>
      <c r="M92" s="8"/>
      <c r="N92" s="44">
        <v>0</v>
      </c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  <c r="AL92" s="8"/>
      <c r="AM92" s="8"/>
      <c r="AN92" s="8"/>
      <c r="AO92" s="8"/>
      <c r="AP92" s="8"/>
      <c r="AQ92" s="8"/>
      <c r="AR92" s="8"/>
      <c r="AS92" s="8"/>
      <c r="AT92" s="8"/>
      <c r="AU92" s="8"/>
      <c r="AV92" s="8"/>
      <c r="AW92" s="8"/>
      <c r="AX92" s="8"/>
      <c r="AY92" s="8"/>
      <c r="AZ92" s="8"/>
      <c r="BA92" s="8"/>
      <c r="BB92" s="8"/>
      <c r="BC92" s="8"/>
      <c r="BD92" s="8"/>
      <c r="BE92" s="8"/>
      <c r="BF92" s="8"/>
      <c r="BG92" s="8"/>
    </row>
    <row r="93" spans="1:59" x14ac:dyDescent="0.25">
      <c r="A93" s="8"/>
      <c r="B93" s="40"/>
      <c r="C93" s="40" t="s">
        <v>82</v>
      </c>
      <c r="D93" s="51">
        <v>616</v>
      </c>
      <c r="E93" s="8"/>
      <c r="F93" s="8"/>
      <c r="G93" s="8"/>
      <c r="H93" s="8"/>
      <c r="I93" s="44">
        <v>616</v>
      </c>
      <c r="J93" s="8">
        <v>616</v>
      </c>
      <c r="K93" s="8"/>
      <c r="L93" s="8"/>
      <c r="M93" s="8"/>
      <c r="N93" s="44">
        <v>0</v>
      </c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  <c r="AL93" s="8"/>
      <c r="AM93" s="8"/>
      <c r="AN93" s="8"/>
      <c r="AO93" s="8"/>
      <c r="AP93" s="8"/>
      <c r="AQ93" s="8"/>
      <c r="AR93" s="8"/>
      <c r="AS93" s="8"/>
      <c r="AT93" s="8"/>
      <c r="AU93" s="8"/>
      <c r="AV93" s="8"/>
      <c r="AW93" s="8"/>
      <c r="AX93" s="8"/>
      <c r="AY93" s="8"/>
      <c r="AZ93" s="8"/>
      <c r="BA93" s="8"/>
      <c r="BB93" s="8"/>
      <c r="BC93" s="8"/>
      <c r="BD93" s="8"/>
      <c r="BE93" s="8"/>
      <c r="BF93" s="8"/>
      <c r="BG93" s="8"/>
    </row>
    <row r="94" spans="1:59" s="48" customFormat="1" x14ac:dyDescent="0.25">
      <c r="A94" s="45"/>
      <c r="B94" s="46" t="s">
        <v>121</v>
      </c>
      <c r="C94" s="46"/>
      <c r="D94" s="51">
        <v>1333</v>
      </c>
      <c r="E94" s="45">
        <v>0</v>
      </c>
      <c r="F94" s="45">
        <v>0</v>
      </c>
      <c r="G94" s="45">
        <v>0</v>
      </c>
      <c r="H94" s="45">
        <v>0</v>
      </c>
      <c r="I94" s="45">
        <v>1333</v>
      </c>
      <c r="J94" s="45">
        <v>1333</v>
      </c>
      <c r="K94" s="45">
        <v>0</v>
      </c>
      <c r="L94" s="45">
        <v>0</v>
      </c>
      <c r="M94" s="45">
        <v>0</v>
      </c>
      <c r="N94" s="52">
        <v>0</v>
      </c>
      <c r="O94" s="45">
        <v>0</v>
      </c>
      <c r="P94" s="45">
        <v>0</v>
      </c>
      <c r="Q94" s="45">
        <v>0</v>
      </c>
      <c r="R94" s="45">
        <v>0</v>
      </c>
      <c r="S94" s="45">
        <v>0</v>
      </c>
      <c r="T94" s="45">
        <v>0</v>
      </c>
      <c r="U94" s="45">
        <v>0</v>
      </c>
      <c r="V94" s="45">
        <v>0</v>
      </c>
      <c r="W94" s="45">
        <v>0</v>
      </c>
      <c r="X94" s="45">
        <v>0</v>
      </c>
      <c r="Y94" s="45">
        <v>0</v>
      </c>
      <c r="Z94" s="45">
        <v>0</v>
      </c>
      <c r="AA94" s="45">
        <v>0</v>
      </c>
      <c r="AB94" s="45">
        <v>0</v>
      </c>
      <c r="AC94" s="45">
        <v>0</v>
      </c>
      <c r="AD94" s="45">
        <v>0</v>
      </c>
      <c r="AE94" s="45">
        <v>0</v>
      </c>
      <c r="AF94" s="45">
        <v>0</v>
      </c>
      <c r="AG94" s="45">
        <v>0</v>
      </c>
      <c r="AH94" s="45">
        <v>0</v>
      </c>
      <c r="AI94" s="45">
        <v>0</v>
      </c>
      <c r="AJ94" s="45">
        <v>0</v>
      </c>
      <c r="AK94" s="45">
        <v>0</v>
      </c>
      <c r="AL94" s="45">
        <v>0</v>
      </c>
      <c r="AM94" s="45">
        <v>0</v>
      </c>
      <c r="AN94" s="45">
        <v>0</v>
      </c>
      <c r="AO94" s="45">
        <v>0</v>
      </c>
      <c r="AP94" s="45">
        <v>0</v>
      </c>
      <c r="AQ94" s="45">
        <v>0</v>
      </c>
      <c r="AR94" s="45">
        <v>0</v>
      </c>
      <c r="AS94" s="45">
        <v>0</v>
      </c>
      <c r="AT94" s="45">
        <v>0</v>
      </c>
      <c r="AU94" s="45">
        <v>0</v>
      </c>
      <c r="AV94" s="45">
        <v>0</v>
      </c>
      <c r="AW94" s="45">
        <v>0</v>
      </c>
      <c r="AX94" s="45">
        <v>0</v>
      </c>
      <c r="AY94" s="45">
        <v>0</v>
      </c>
      <c r="AZ94" s="45">
        <v>0</v>
      </c>
      <c r="BA94" s="45">
        <v>0</v>
      </c>
      <c r="BB94" s="45">
        <v>0</v>
      </c>
      <c r="BC94" s="45">
        <v>0</v>
      </c>
      <c r="BD94" s="45">
        <v>0</v>
      </c>
      <c r="BE94" s="45">
        <v>0</v>
      </c>
      <c r="BF94" s="45">
        <v>0</v>
      </c>
      <c r="BG94" s="45">
        <v>0</v>
      </c>
    </row>
    <row r="95" spans="1:59" x14ac:dyDescent="0.25">
      <c r="A95" s="8">
        <v>18</v>
      </c>
      <c r="B95" s="40" t="s">
        <v>122</v>
      </c>
      <c r="C95" s="40" t="s">
        <v>77</v>
      </c>
      <c r="D95" s="51">
        <v>133</v>
      </c>
      <c r="E95" s="8"/>
      <c r="F95" s="8"/>
      <c r="G95" s="8"/>
      <c r="H95" s="8"/>
      <c r="I95" s="44">
        <v>133</v>
      </c>
      <c r="J95" s="8"/>
      <c r="K95" s="8"/>
      <c r="L95" s="8"/>
      <c r="M95" s="8"/>
      <c r="N95" s="44">
        <v>133</v>
      </c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  <c r="AL95" s="8"/>
      <c r="AM95" s="8"/>
      <c r="AN95" s="8"/>
      <c r="AO95" s="8"/>
      <c r="AP95" s="8"/>
      <c r="AQ95" s="8"/>
      <c r="AR95" s="8"/>
      <c r="AS95" s="8"/>
      <c r="AT95" s="8"/>
      <c r="AU95" s="8"/>
      <c r="AV95" s="8"/>
      <c r="AW95" s="8"/>
      <c r="AX95" s="8"/>
      <c r="AY95" s="8"/>
      <c r="AZ95" s="8"/>
      <c r="BA95" s="8"/>
      <c r="BB95" s="82">
        <v>133</v>
      </c>
      <c r="BC95" s="82">
        <v>133</v>
      </c>
      <c r="BD95" s="8"/>
      <c r="BE95" s="8"/>
      <c r="BF95" s="8"/>
      <c r="BG95" s="8"/>
    </row>
    <row r="96" spans="1:59" x14ac:dyDescent="0.25">
      <c r="A96" s="8"/>
      <c r="B96" s="40"/>
      <c r="C96" s="40" t="s">
        <v>78</v>
      </c>
      <c r="D96" s="51">
        <v>44</v>
      </c>
      <c r="E96" s="8"/>
      <c r="F96" s="8"/>
      <c r="G96" s="8"/>
      <c r="H96" s="8"/>
      <c r="I96" s="44">
        <v>44</v>
      </c>
      <c r="J96" s="8"/>
      <c r="K96" s="8"/>
      <c r="L96" s="8"/>
      <c r="M96" s="8"/>
      <c r="N96" s="44">
        <v>44</v>
      </c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  <c r="AL96" s="8"/>
      <c r="AM96" s="8"/>
      <c r="AN96" s="8"/>
      <c r="AO96" s="8"/>
      <c r="AP96" s="8"/>
      <c r="AQ96" s="8"/>
      <c r="AR96" s="8"/>
      <c r="AS96" s="8"/>
      <c r="AT96" s="8"/>
      <c r="AU96" s="8"/>
      <c r="AV96" s="8"/>
      <c r="AW96" s="8"/>
      <c r="AX96" s="8"/>
      <c r="AY96" s="8"/>
      <c r="AZ96" s="8"/>
      <c r="BA96" s="8"/>
      <c r="BB96" s="82">
        <v>44</v>
      </c>
      <c r="BC96" s="82">
        <v>44</v>
      </c>
      <c r="BD96" s="8"/>
      <c r="BE96" s="8"/>
      <c r="BF96" s="8"/>
      <c r="BG96" s="8"/>
    </row>
    <row r="97" spans="1:59" x14ac:dyDescent="0.25">
      <c r="A97" s="8"/>
      <c r="B97" s="40"/>
      <c r="C97" s="40" t="s">
        <v>82</v>
      </c>
      <c r="D97" s="51">
        <v>154</v>
      </c>
      <c r="E97" s="8"/>
      <c r="F97" s="8"/>
      <c r="G97" s="8"/>
      <c r="H97" s="8"/>
      <c r="I97" s="44">
        <v>154</v>
      </c>
      <c r="J97" s="8"/>
      <c r="K97" s="8"/>
      <c r="L97" s="8"/>
      <c r="M97" s="8"/>
      <c r="N97" s="44">
        <v>154</v>
      </c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  <c r="AL97" s="8"/>
      <c r="AM97" s="8"/>
      <c r="AN97" s="8"/>
      <c r="AO97" s="8"/>
      <c r="AP97" s="8"/>
      <c r="AQ97" s="8"/>
      <c r="AR97" s="8"/>
      <c r="AS97" s="8"/>
      <c r="AT97" s="8"/>
      <c r="AU97" s="8"/>
      <c r="AV97" s="8"/>
      <c r="AW97" s="8"/>
      <c r="AX97" s="8"/>
      <c r="AY97" s="8"/>
      <c r="AZ97" s="8"/>
      <c r="BA97" s="8"/>
      <c r="BB97" s="82">
        <v>154</v>
      </c>
      <c r="BC97" s="82">
        <v>154</v>
      </c>
      <c r="BD97" s="8"/>
      <c r="BE97" s="8"/>
      <c r="BF97" s="8"/>
      <c r="BG97" s="8"/>
    </row>
    <row r="98" spans="1:59" s="48" customFormat="1" x14ac:dyDescent="0.25">
      <c r="A98" s="45"/>
      <c r="B98" s="55" t="s">
        <v>123</v>
      </c>
      <c r="C98" s="55"/>
      <c r="D98" s="51">
        <v>331</v>
      </c>
      <c r="E98" s="75">
        <v>0</v>
      </c>
      <c r="F98" s="75">
        <v>0</v>
      </c>
      <c r="G98" s="75">
        <v>0</v>
      </c>
      <c r="H98" s="75">
        <v>0</v>
      </c>
      <c r="I98" s="56">
        <v>331</v>
      </c>
      <c r="J98" s="75">
        <v>0</v>
      </c>
      <c r="K98" s="75">
        <v>0</v>
      </c>
      <c r="L98" s="75">
        <v>0</v>
      </c>
      <c r="M98" s="75">
        <v>0</v>
      </c>
      <c r="N98" s="86">
        <v>331</v>
      </c>
      <c r="O98" s="75">
        <v>0</v>
      </c>
      <c r="P98" s="75">
        <v>0</v>
      </c>
      <c r="Q98" s="75">
        <v>0</v>
      </c>
      <c r="R98" s="75">
        <v>0</v>
      </c>
      <c r="S98" s="75">
        <v>0</v>
      </c>
      <c r="T98" s="75">
        <v>0</v>
      </c>
      <c r="U98" s="75">
        <v>0</v>
      </c>
      <c r="V98" s="75">
        <v>0</v>
      </c>
      <c r="W98" s="75">
        <v>0</v>
      </c>
      <c r="X98" s="75">
        <v>0</v>
      </c>
      <c r="Y98" s="75">
        <v>0</v>
      </c>
      <c r="Z98" s="75">
        <v>0</v>
      </c>
      <c r="AA98" s="75">
        <v>0</v>
      </c>
      <c r="AB98" s="75">
        <v>0</v>
      </c>
      <c r="AC98" s="75">
        <v>0</v>
      </c>
      <c r="AD98" s="75">
        <v>0</v>
      </c>
      <c r="AE98" s="75">
        <v>0</v>
      </c>
      <c r="AF98" s="75">
        <v>0</v>
      </c>
      <c r="AG98" s="75">
        <v>0</v>
      </c>
      <c r="AH98" s="75">
        <v>0</v>
      </c>
      <c r="AI98" s="75">
        <v>0</v>
      </c>
      <c r="AJ98" s="75">
        <v>0</v>
      </c>
      <c r="AK98" s="75">
        <v>0</v>
      </c>
      <c r="AL98" s="75">
        <v>0</v>
      </c>
      <c r="AM98" s="75">
        <v>0</v>
      </c>
      <c r="AN98" s="75">
        <v>0</v>
      </c>
      <c r="AO98" s="75">
        <v>0</v>
      </c>
      <c r="AP98" s="75">
        <v>0</v>
      </c>
      <c r="AQ98" s="75">
        <v>0</v>
      </c>
      <c r="AR98" s="75">
        <v>0</v>
      </c>
      <c r="AS98" s="75">
        <v>0</v>
      </c>
      <c r="AT98" s="75">
        <v>0</v>
      </c>
      <c r="AU98" s="75">
        <v>0</v>
      </c>
      <c r="AV98" s="75">
        <v>0</v>
      </c>
      <c r="AW98" s="75">
        <v>0</v>
      </c>
      <c r="AX98" s="75">
        <v>0</v>
      </c>
      <c r="AY98" s="75">
        <v>0</v>
      </c>
      <c r="AZ98" s="75">
        <v>0</v>
      </c>
      <c r="BA98" s="75">
        <v>0</v>
      </c>
      <c r="BB98" s="56">
        <v>331</v>
      </c>
      <c r="BC98" s="56">
        <v>331</v>
      </c>
      <c r="BD98" s="75">
        <v>0</v>
      </c>
      <c r="BE98" s="75">
        <v>0</v>
      </c>
      <c r="BF98" s="75">
        <v>0</v>
      </c>
      <c r="BG98" s="75">
        <v>0</v>
      </c>
    </row>
    <row r="99" spans="1:59" s="48" customFormat="1" x14ac:dyDescent="0.25">
      <c r="A99" s="18">
        <v>19</v>
      </c>
      <c r="B99" s="40" t="s">
        <v>124</v>
      </c>
      <c r="C99" s="40" t="s">
        <v>77</v>
      </c>
      <c r="D99" s="51">
        <v>731</v>
      </c>
      <c r="E99" s="75"/>
      <c r="F99" s="75"/>
      <c r="G99" s="75"/>
      <c r="H99" s="75"/>
      <c r="I99" s="44">
        <v>731</v>
      </c>
      <c r="J99" s="75"/>
      <c r="K99" s="75"/>
      <c r="L99" s="75"/>
      <c r="M99" s="75"/>
      <c r="N99" s="44">
        <v>731</v>
      </c>
      <c r="O99" s="75"/>
      <c r="P99" s="75"/>
      <c r="Q99" s="75"/>
      <c r="R99" s="75"/>
      <c r="S99" s="75"/>
      <c r="T99" s="75"/>
      <c r="U99" s="75"/>
      <c r="V99" s="75"/>
      <c r="W99" s="75"/>
      <c r="X99" s="75"/>
      <c r="Y99" s="75"/>
      <c r="Z99" s="75"/>
      <c r="AA99" s="75"/>
      <c r="AB99" s="75"/>
      <c r="AC99" s="75"/>
      <c r="AD99" s="75"/>
      <c r="AE99" s="75"/>
      <c r="AF99" s="75"/>
      <c r="AG99" s="8">
        <v>468</v>
      </c>
      <c r="AH99" s="8">
        <v>450</v>
      </c>
      <c r="AI99" s="8">
        <v>18</v>
      </c>
      <c r="AJ99" s="75"/>
      <c r="AK99" s="75"/>
      <c r="AL99" s="75"/>
      <c r="AM99" s="75"/>
      <c r="AN99" s="75"/>
      <c r="AO99" s="75"/>
      <c r="AP99" s="75"/>
      <c r="AQ99" s="75"/>
      <c r="AR99" s="75"/>
      <c r="AS99" s="75"/>
      <c r="AT99" s="8">
        <v>120</v>
      </c>
      <c r="AU99" s="8">
        <v>120</v>
      </c>
      <c r="AV99" s="75"/>
      <c r="AW99" s="75"/>
      <c r="AX99" s="75"/>
      <c r="AY99" s="75"/>
      <c r="AZ99" s="75"/>
      <c r="BA99" s="75"/>
      <c r="BB99" s="56"/>
      <c r="BC99" s="56"/>
      <c r="BD99" s="75"/>
      <c r="BE99" s="75"/>
      <c r="BF99" s="84">
        <v>143</v>
      </c>
      <c r="BG99" s="84">
        <v>143</v>
      </c>
    </row>
    <row r="100" spans="1:59" s="48" customFormat="1" x14ac:dyDescent="0.25">
      <c r="A100" s="45"/>
      <c r="B100" s="40"/>
      <c r="C100" s="40" t="s">
        <v>78</v>
      </c>
      <c r="D100" s="51">
        <v>203</v>
      </c>
      <c r="E100" s="75"/>
      <c r="F100" s="75"/>
      <c r="G100" s="75"/>
      <c r="H100" s="75"/>
      <c r="I100" s="44">
        <v>203</v>
      </c>
      <c r="J100" s="75"/>
      <c r="K100" s="75"/>
      <c r="L100" s="75"/>
      <c r="M100" s="75"/>
      <c r="N100" s="44">
        <v>203</v>
      </c>
      <c r="O100" s="75"/>
      <c r="P100" s="75"/>
      <c r="Q100" s="75"/>
      <c r="R100" s="75"/>
      <c r="S100" s="75"/>
      <c r="T100" s="75"/>
      <c r="U100" s="75"/>
      <c r="V100" s="75"/>
      <c r="W100" s="75"/>
      <c r="X100" s="75"/>
      <c r="Y100" s="75"/>
      <c r="Z100" s="75"/>
      <c r="AA100" s="75"/>
      <c r="AB100" s="75"/>
      <c r="AC100" s="75"/>
      <c r="AD100" s="75"/>
      <c r="AE100" s="75"/>
      <c r="AF100" s="75"/>
      <c r="AG100" s="8">
        <v>88</v>
      </c>
      <c r="AH100" s="8">
        <v>80</v>
      </c>
      <c r="AI100" s="8">
        <v>8</v>
      </c>
      <c r="AJ100" s="75"/>
      <c r="AK100" s="75"/>
      <c r="AL100" s="75"/>
      <c r="AM100" s="75"/>
      <c r="AN100" s="75"/>
      <c r="AO100" s="75"/>
      <c r="AP100" s="75"/>
      <c r="AQ100" s="75"/>
      <c r="AR100" s="75"/>
      <c r="AS100" s="75"/>
      <c r="AT100" s="8">
        <v>45</v>
      </c>
      <c r="AU100" s="8">
        <v>45</v>
      </c>
      <c r="AV100" s="75"/>
      <c r="AW100" s="75"/>
      <c r="AX100" s="75"/>
      <c r="AY100" s="75"/>
      <c r="AZ100" s="75"/>
      <c r="BA100" s="75"/>
      <c r="BB100" s="56"/>
      <c r="BC100" s="56"/>
      <c r="BD100" s="75"/>
      <c r="BE100" s="75"/>
      <c r="BF100" s="84">
        <v>70</v>
      </c>
      <c r="BG100" s="84">
        <v>70</v>
      </c>
    </row>
    <row r="101" spans="1:59" s="48" customFormat="1" x14ac:dyDescent="0.25">
      <c r="A101" s="45"/>
      <c r="B101" s="40"/>
      <c r="C101" s="40" t="s">
        <v>82</v>
      </c>
      <c r="D101" s="51">
        <v>800</v>
      </c>
      <c r="E101" s="75"/>
      <c r="F101" s="75"/>
      <c r="G101" s="75"/>
      <c r="H101" s="75"/>
      <c r="I101" s="44">
        <v>800</v>
      </c>
      <c r="J101" s="75"/>
      <c r="K101" s="75"/>
      <c r="L101" s="75"/>
      <c r="M101" s="75"/>
      <c r="N101" s="44">
        <v>800</v>
      </c>
      <c r="O101" s="75"/>
      <c r="P101" s="75"/>
      <c r="Q101" s="75"/>
      <c r="R101" s="75"/>
      <c r="S101" s="75"/>
      <c r="T101" s="75"/>
      <c r="U101" s="75"/>
      <c r="V101" s="75"/>
      <c r="W101" s="75"/>
      <c r="X101" s="75"/>
      <c r="Y101" s="75"/>
      <c r="Z101" s="75"/>
      <c r="AA101" s="75"/>
      <c r="AB101" s="75"/>
      <c r="AC101" s="75"/>
      <c r="AD101" s="75"/>
      <c r="AE101" s="75"/>
      <c r="AF101" s="75"/>
      <c r="AG101" s="8">
        <v>466</v>
      </c>
      <c r="AH101" s="8">
        <v>446</v>
      </c>
      <c r="AI101" s="8">
        <v>20</v>
      </c>
      <c r="AJ101" s="75"/>
      <c r="AK101" s="75"/>
      <c r="AL101" s="75"/>
      <c r="AM101" s="75"/>
      <c r="AN101" s="75"/>
      <c r="AO101" s="75"/>
      <c r="AP101" s="75"/>
      <c r="AQ101" s="75"/>
      <c r="AR101" s="75"/>
      <c r="AS101" s="75"/>
      <c r="AT101" s="8">
        <v>155</v>
      </c>
      <c r="AU101" s="8">
        <v>155</v>
      </c>
      <c r="AV101" s="75"/>
      <c r="AW101" s="75"/>
      <c r="AX101" s="75"/>
      <c r="AY101" s="75"/>
      <c r="AZ101" s="75"/>
      <c r="BA101" s="75"/>
      <c r="BB101" s="56"/>
      <c r="BC101" s="56"/>
      <c r="BD101" s="75"/>
      <c r="BE101" s="75"/>
      <c r="BF101" s="84">
        <v>179</v>
      </c>
      <c r="BG101" s="84">
        <v>179</v>
      </c>
    </row>
    <row r="102" spans="1:59" s="48" customFormat="1" x14ac:dyDescent="0.25">
      <c r="A102" s="45"/>
      <c r="B102" s="55" t="s">
        <v>125</v>
      </c>
      <c r="C102" s="55"/>
      <c r="D102" s="51">
        <v>1734</v>
      </c>
      <c r="E102" s="75"/>
      <c r="F102" s="75"/>
      <c r="G102" s="75"/>
      <c r="H102" s="75"/>
      <c r="I102" s="56">
        <v>1734</v>
      </c>
      <c r="J102" s="75"/>
      <c r="K102" s="75"/>
      <c r="L102" s="75"/>
      <c r="M102" s="75"/>
      <c r="N102" s="86">
        <v>1734</v>
      </c>
      <c r="O102" s="75"/>
      <c r="P102" s="75"/>
      <c r="Q102" s="75"/>
      <c r="R102" s="75"/>
      <c r="S102" s="75"/>
      <c r="T102" s="75"/>
      <c r="U102" s="75"/>
      <c r="V102" s="75"/>
      <c r="W102" s="75"/>
      <c r="X102" s="75"/>
      <c r="Y102" s="75"/>
      <c r="Z102" s="75"/>
      <c r="AA102" s="75"/>
      <c r="AB102" s="75"/>
      <c r="AC102" s="75"/>
      <c r="AD102" s="75"/>
      <c r="AE102" s="75"/>
      <c r="AF102" s="75"/>
      <c r="AG102" s="75">
        <v>1022</v>
      </c>
      <c r="AH102" s="75">
        <v>976</v>
      </c>
      <c r="AI102" s="75">
        <v>46</v>
      </c>
      <c r="AJ102" s="75"/>
      <c r="AK102" s="75"/>
      <c r="AL102" s="75"/>
      <c r="AM102" s="75"/>
      <c r="AN102" s="75"/>
      <c r="AO102" s="75"/>
      <c r="AP102" s="75"/>
      <c r="AQ102" s="75"/>
      <c r="AR102" s="75"/>
      <c r="AS102" s="75"/>
      <c r="AT102" s="75">
        <v>320</v>
      </c>
      <c r="AU102" s="75">
        <v>320</v>
      </c>
      <c r="AV102" s="75"/>
      <c r="AW102" s="75"/>
      <c r="AX102" s="75"/>
      <c r="AY102" s="75"/>
      <c r="AZ102" s="75"/>
      <c r="BA102" s="75"/>
      <c r="BB102" s="56"/>
      <c r="BC102" s="56"/>
      <c r="BD102" s="75"/>
      <c r="BE102" s="75"/>
      <c r="BF102" s="75">
        <v>392</v>
      </c>
      <c r="BG102" s="75">
        <v>392</v>
      </c>
    </row>
    <row r="103" spans="1:59" s="7" customFormat="1" ht="20.25" customHeight="1" x14ac:dyDescent="0.25">
      <c r="A103" s="17"/>
      <c r="B103" s="50" t="s">
        <v>56</v>
      </c>
      <c r="D103" s="47">
        <v>20141</v>
      </c>
      <c r="E103" s="47">
        <v>8240</v>
      </c>
      <c r="F103" s="47">
        <v>3900</v>
      </c>
      <c r="G103" s="47">
        <v>2520</v>
      </c>
      <c r="H103" s="47">
        <v>1820</v>
      </c>
      <c r="I103" s="47">
        <v>11901</v>
      </c>
      <c r="J103" s="47">
        <v>4330</v>
      </c>
      <c r="K103" s="47">
        <v>0</v>
      </c>
      <c r="L103" s="47">
        <v>0</v>
      </c>
      <c r="M103" s="47">
        <v>0</v>
      </c>
      <c r="N103" s="47">
        <v>7571</v>
      </c>
      <c r="O103" s="47">
        <v>237</v>
      </c>
      <c r="P103" s="47">
        <v>237</v>
      </c>
      <c r="Q103" s="47">
        <v>194</v>
      </c>
      <c r="R103" s="47">
        <v>194</v>
      </c>
      <c r="S103" s="47">
        <v>401</v>
      </c>
      <c r="T103" s="47">
        <v>349</v>
      </c>
      <c r="U103" s="47">
        <v>52</v>
      </c>
      <c r="V103" s="47">
        <v>1238</v>
      </c>
      <c r="W103" s="47">
        <v>725</v>
      </c>
      <c r="X103" s="47">
        <v>349</v>
      </c>
      <c r="Y103" s="47">
        <v>162</v>
      </c>
      <c r="Z103" s="47">
        <v>2</v>
      </c>
      <c r="AA103" s="47">
        <v>818</v>
      </c>
      <c r="AB103" s="47">
        <v>600</v>
      </c>
      <c r="AC103" s="47">
        <v>0</v>
      </c>
      <c r="AD103" s="47">
        <v>136</v>
      </c>
      <c r="AE103" s="47">
        <v>45</v>
      </c>
      <c r="AF103" s="47">
        <v>37</v>
      </c>
      <c r="AG103" s="47">
        <v>1022</v>
      </c>
      <c r="AH103" s="47">
        <v>976</v>
      </c>
      <c r="AI103" s="47">
        <v>46</v>
      </c>
      <c r="AJ103" s="47">
        <v>383</v>
      </c>
      <c r="AK103" s="47">
        <v>383</v>
      </c>
      <c r="AL103" s="47">
        <v>318</v>
      </c>
      <c r="AM103" s="47">
        <v>318</v>
      </c>
      <c r="AN103" s="47">
        <v>450</v>
      </c>
      <c r="AO103" s="47">
        <v>450</v>
      </c>
      <c r="AP103" s="47">
        <v>132</v>
      </c>
      <c r="AQ103" s="47">
        <v>132</v>
      </c>
      <c r="AR103" s="47">
        <v>272</v>
      </c>
      <c r="AS103" s="47">
        <v>272</v>
      </c>
      <c r="AT103" s="47">
        <v>320</v>
      </c>
      <c r="AU103" s="47">
        <v>320</v>
      </c>
      <c r="AV103" s="47">
        <v>141</v>
      </c>
      <c r="AW103" s="47">
        <v>141</v>
      </c>
      <c r="AX103" s="47">
        <v>255</v>
      </c>
      <c r="AY103" s="47">
        <v>255</v>
      </c>
      <c r="AZ103" s="47">
        <v>194</v>
      </c>
      <c r="BA103" s="47">
        <v>194</v>
      </c>
      <c r="BB103" s="47">
        <v>331</v>
      </c>
      <c r="BC103" s="47">
        <v>331</v>
      </c>
      <c r="BD103" s="47">
        <v>345</v>
      </c>
      <c r="BE103" s="47">
        <v>345</v>
      </c>
      <c r="BF103" s="47">
        <v>520</v>
      </c>
      <c r="BG103" s="47">
        <v>520</v>
      </c>
    </row>
    <row r="104" spans="1:59" s="5" customFormat="1" x14ac:dyDescent="0.25">
      <c r="A104" s="17"/>
      <c r="B104" s="7"/>
      <c r="C104" s="50" t="s">
        <v>77</v>
      </c>
      <c r="D104" s="47">
        <v>6686</v>
      </c>
      <c r="E104" s="47">
        <v>3400</v>
      </c>
      <c r="F104" s="47">
        <v>1400</v>
      </c>
      <c r="G104" s="47">
        <v>1200</v>
      </c>
      <c r="H104" s="47">
        <v>800</v>
      </c>
      <c r="I104" s="47">
        <v>2555</v>
      </c>
      <c r="J104" s="47">
        <v>232</v>
      </c>
      <c r="K104" s="47">
        <v>0</v>
      </c>
      <c r="L104" s="47">
        <v>0</v>
      </c>
      <c r="M104" s="47">
        <v>0</v>
      </c>
      <c r="N104" s="47">
        <v>2324</v>
      </c>
      <c r="O104" s="47">
        <v>96</v>
      </c>
      <c r="P104" s="47">
        <v>96</v>
      </c>
      <c r="Q104" s="47">
        <v>78</v>
      </c>
      <c r="R104" s="47">
        <v>78</v>
      </c>
      <c r="S104" s="47">
        <v>162</v>
      </c>
      <c r="T104" s="47">
        <v>141</v>
      </c>
      <c r="U104" s="47">
        <v>21</v>
      </c>
      <c r="V104" s="47">
        <v>499</v>
      </c>
      <c r="W104" s="47">
        <v>292</v>
      </c>
      <c r="X104" s="47">
        <v>141</v>
      </c>
      <c r="Y104" s="47">
        <v>65</v>
      </c>
      <c r="Z104" s="47">
        <v>1</v>
      </c>
      <c r="AA104" s="47">
        <v>317</v>
      </c>
      <c r="AB104" s="47">
        <v>233</v>
      </c>
      <c r="AC104" s="47">
        <v>0</v>
      </c>
      <c r="AD104" s="47">
        <v>54</v>
      </c>
      <c r="AE104" s="47">
        <v>17</v>
      </c>
      <c r="AF104" s="47">
        <v>13</v>
      </c>
      <c r="AG104" s="47">
        <v>0</v>
      </c>
      <c r="AH104" s="47">
        <v>0</v>
      </c>
      <c r="AI104" s="47">
        <v>0</v>
      </c>
      <c r="AJ104" s="47">
        <v>152</v>
      </c>
      <c r="AK104" s="47">
        <v>152</v>
      </c>
      <c r="AL104" s="47">
        <v>128</v>
      </c>
      <c r="AM104" s="47">
        <v>128</v>
      </c>
      <c r="AN104" s="47">
        <v>179</v>
      </c>
      <c r="AO104" s="47">
        <v>179</v>
      </c>
      <c r="AP104" s="47">
        <v>53</v>
      </c>
      <c r="AQ104" s="47">
        <v>53</v>
      </c>
      <c r="AR104" s="47">
        <v>110</v>
      </c>
      <c r="AS104" s="47">
        <v>110</v>
      </c>
      <c r="AT104" s="47">
        <v>0</v>
      </c>
      <c r="AU104" s="47">
        <v>0</v>
      </c>
      <c r="AV104" s="47">
        <v>57</v>
      </c>
      <c r="AW104" s="47">
        <v>57</v>
      </c>
      <c r="AX104" s="47">
        <v>103</v>
      </c>
      <c r="AY104" s="47">
        <v>103</v>
      </c>
      <c r="AZ104" s="47">
        <v>77</v>
      </c>
      <c r="BA104" s="47">
        <v>77</v>
      </c>
      <c r="BB104" s="47">
        <v>133</v>
      </c>
      <c r="BC104" s="47">
        <v>133</v>
      </c>
      <c r="BD104" s="47">
        <v>139</v>
      </c>
      <c r="BE104" s="47">
        <v>139</v>
      </c>
      <c r="BF104" s="47">
        <v>40</v>
      </c>
      <c r="BG104" s="47">
        <v>40</v>
      </c>
    </row>
    <row r="105" spans="1:59" s="5" customFormat="1" x14ac:dyDescent="0.25">
      <c r="A105" s="17"/>
      <c r="B105" s="7"/>
      <c r="C105" s="50" t="s">
        <v>78</v>
      </c>
      <c r="D105" s="47">
        <v>3954</v>
      </c>
      <c r="E105" s="47">
        <v>840</v>
      </c>
      <c r="F105" s="47">
        <v>600</v>
      </c>
      <c r="G105" s="47">
        <v>120</v>
      </c>
      <c r="H105" s="47">
        <v>120</v>
      </c>
      <c r="I105" s="47">
        <v>2911</v>
      </c>
      <c r="J105" s="47">
        <v>2098</v>
      </c>
      <c r="K105" s="47">
        <v>0</v>
      </c>
      <c r="L105" s="47">
        <v>0</v>
      </c>
      <c r="M105" s="47">
        <v>0</v>
      </c>
      <c r="N105" s="47">
        <v>813</v>
      </c>
      <c r="O105" s="47">
        <v>32</v>
      </c>
      <c r="P105" s="47">
        <v>32</v>
      </c>
      <c r="Q105" s="47">
        <v>27</v>
      </c>
      <c r="R105" s="47">
        <v>27</v>
      </c>
      <c r="S105" s="47">
        <v>54</v>
      </c>
      <c r="T105" s="47">
        <v>47</v>
      </c>
      <c r="U105" s="47">
        <v>7</v>
      </c>
      <c r="V105" s="47">
        <v>167</v>
      </c>
      <c r="W105" s="47">
        <v>98</v>
      </c>
      <c r="X105" s="47">
        <v>47</v>
      </c>
      <c r="Y105" s="47">
        <v>22</v>
      </c>
      <c r="Z105" s="47">
        <v>0</v>
      </c>
      <c r="AA105" s="47">
        <v>120</v>
      </c>
      <c r="AB105" s="47">
        <v>89</v>
      </c>
      <c r="AC105" s="47">
        <v>0</v>
      </c>
      <c r="AD105" s="47">
        <v>19</v>
      </c>
      <c r="AE105" s="47">
        <v>7</v>
      </c>
      <c r="AF105" s="47">
        <v>5</v>
      </c>
      <c r="AG105" s="47">
        <v>0</v>
      </c>
      <c r="AH105" s="47">
        <v>0</v>
      </c>
      <c r="AI105" s="47">
        <v>0</v>
      </c>
      <c r="AJ105" s="47">
        <v>54</v>
      </c>
      <c r="AK105" s="47">
        <v>54</v>
      </c>
      <c r="AL105" s="47">
        <v>43</v>
      </c>
      <c r="AM105" s="47">
        <v>43</v>
      </c>
      <c r="AN105" s="47">
        <v>63</v>
      </c>
      <c r="AO105" s="47">
        <v>63</v>
      </c>
      <c r="AP105" s="47">
        <v>18</v>
      </c>
      <c r="AQ105" s="47">
        <v>18</v>
      </c>
      <c r="AR105" s="47">
        <v>37</v>
      </c>
      <c r="AS105" s="47">
        <v>37</v>
      </c>
      <c r="AT105" s="47">
        <v>0</v>
      </c>
      <c r="AU105" s="47">
        <v>0</v>
      </c>
      <c r="AV105" s="47">
        <v>19</v>
      </c>
      <c r="AW105" s="47">
        <v>19</v>
      </c>
      <c r="AX105" s="47">
        <v>34</v>
      </c>
      <c r="AY105" s="47">
        <v>34</v>
      </c>
      <c r="AZ105" s="47">
        <v>28</v>
      </c>
      <c r="BA105" s="47">
        <v>28</v>
      </c>
      <c r="BB105" s="47">
        <v>44</v>
      </c>
      <c r="BC105" s="47">
        <v>44</v>
      </c>
      <c r="BD105" s="47">
        <v>46</v>
      </c>
      <c r="BE105" s="47">
        <v>46</v>
      </c>
      <c r="BF105" s="47">
        <v>27</v>
      </c>
      <c r="BG105" s="47">
        <v>27</v>
      </c>
    </row>
    <row r="106" spans="1:59" s="5" customFormat="1" x14ac:dyDescent="0.25">
      <c r="A106" s="17"/>
      <c r="B106" s="7"/>
      <c r="C106" s="50" t="s">
        <v>82</v>
      </c>
      <c r="D106" s="47">
        <v>9501</v>
      </c>
      <c r="E106" s="47">
        <v>4000</v>
      </c>
      <c r="F106" s="47">
        <v>1900</v>
      </c>
      <c r="G106" s="47">
        <v>1200</v>
      </c>
      <c r="H106" s="47">
        <v>900</v>
      </c>
      <c r="I106" s="47">
        <v>4701</v>
      </c>
      <c r="J106" s="47">
        <v>2000</v>
      </c>
      <c r="K106" s="47">
        <v>0</v>
      </c>
      <c r="L106" s="47">
        <v>0</v>
      </c>
      <c r="M106" s="47">
        <v>0</v>
      </c>
      <c r="N106" s="47">
        <v>2701</v>
      </c>
      <c r="O106" s="47">
        <v>109</v>
      </c>
      <c r="P106" s="47">
        <v>109</v>
      </c>
      <c r="Q106" s="47">
        <v>89</v>
      </c>
      <c r="R106" s="47">
        <v>89</v>
      </c>
      <c r="S106" s="47">
        <v>185</v>
      </c>
      <c r="T106" s="47">
        <v>161</v>
      </c>
      <c r="U106" s="47">
        <v>24</v>
      </c>
      <c r="V106" s="47">
        <v>572</v>
      </c>
      <c r="W106" s="47">
        <v>335</v>
      </c>
      <c r="X106" s="47">
        <v>161</v>
      </c>
      <c r="Y106" s="47">
        <v>75</v>
      </c>
      <c r="Z106" s="47">
        <v>1</v>
      </c>
      <c r="AA106" s="47">
        <v>381</v>
      </c>
      <c r="AB106" s="47">
        <v>278</v>
      </c>
      <c r="AC106" s="47">
        <v>0</v>
      </c>
      <c r="AD106" s="47">
        <v>63</v>
      </c>
      <c r="AE106" s="47">
        <v>21</v>
      </c>
      <c r="AF106" s="47">
        <v>19</v>
      </c>
      <c r="AG106" s="47">
        <v>0</v>
      </c>
      <c r="AH106" s="47">
        <v>0</v>
      </c>
      <c r="AI106" s="47">
        <v>0</v>
      </c>
      <c r="AJ106" s="47">
        <v>177</v>
      </c>
      <c r="AK106" s="47">
        <v>177</v>
      </c>
      <c r="AL106" s="47">
        <v>147</v>
      </c>
      <c r="AM106" s="47">
        <v>147</v>
      </c>
      <c r="AN106" s="47">
        <v>208</v>
      </c>
      <c r="AO106" s="47">
        <v>208</v>
      </c>
      <c r="AP106" s="47">
        <v>61</v>
      </c>
      <c r="AQ106" s="47">
        <v>61</v>
      </c>
      <c r="AR106" s="47">
        <v>125</v>
      </c>
      <c r="AS106" s="47">
        <v>125</v>
      </c>
      <c r="AT106" s="47">
        <v>0</v>
      </c>
      <c r="AU106" s="47">
        <v>0</v>
      </c>
      <c r="AV106" s="47">
        <v>65</v>
      </c>
      <c r="AW106" s="47">
        <v>65</v>
      </c>
      <c r="AX106" s="47">
        <v>118</v>
      </c>
      <c r="AY106" s="47">
        <v>118</v>
      </c>
      <c r="AZ106" s="47">
        <v>89</v>
      </c>
      <c r="BA106" s="47">
        <v>89</v>
      </c>
      <c r="BB106" s="47">
        <v>154</v>
      </c>
      <c r="BC106" s="47">
        <v>154</v>
      </c>
      <c r="BD106" s="47">
        <v>160</v>
      </c>
      <c r="BE106" s="47">
        <v>160</v>
      </c>
      <c r="BF106" s="47">
        <v>61</v>
      </c>
      <c r="BG106" s="47">
        <v>61</v>
      </c>
    </row>
    <row r="107" spans="1:59" x14ac:dyDescent="0.25">
      <c r="D107" s="69"/>
      <c r="N107" s="47"/>
      <c r="O107" s="81"/>
      <c r="P107" s="81"/>
      <c r="Q107" s="81"/>
      <c r="R107" s="81"/>
      <c r="S107" s="81"/>
      <c r="T107" s="81"/>
      <c r="U107" s="81"/>
      <c r="V107" s="81"/>
      <c r="W107" s="81"/>
      <c r="X107" s="81"/>
      <c r="Y107" s="81"/>
      <c r="Z107" s="81"/>
      <c r="AA107" s="81"/>
      <c r="AB107" s="81"/>
      <c r="AC107" s="81"/>
      <c r="AD107" s="81"/>
      <c r="AE107" s="81"/>
      <c r="AF107" s="81"/>
      <c r="AG107" s="81"/>
      <c r="AH107" s="81"/>
      <c r="AI107" s="81"/>
      <c r="AJ107" s="81"/>
      <c r="AK107" s="81"/>
      <c r="AL107" s="81"/>
      <c r="AM107" s="81"/>
      <c r="AN107" s="81"/>
      <c r="AO107" s="81"/>
      <c r="AP107" s="81"/>
      <c r="AQ107" s="81"/>
      <c r="AR107" s="81"/>
      <c r="AS107" s="81"/>
      <c r="AT107" s="81"/>
      <c r="AU107" s="81"/>
      <c r="AV107" s="81"/>
      <c r="AW107" s="81"/>
      <c r="AX107" s="81"/>
      <c r="AY107" s="81"/>
      <c r="AZ107" s="81"/>
      <c r="BA107" s="81"/>
      <c r="BB107" s="81"/>
      <c r="BC107" s="81"/>
      <c r="BD107" s="81"/>
      <c r="BE107" s="81"/>
      <c r="BF107" s="81"/>
      <c r="BG107" s="81"/>
    </row>
    <row r="108" spans="1:59" x14ac:dyDescent="0.25">
      <c r="C108" s="57"/>
      <c r="D108" s="69"/>
      <c r="E108" s="76"/>
      <c r="O108" s="81"/>
      <c r="P108" s="81"/>
      <c r="Q108" s="81"/>
      <c r="R108" s="81"/>
      <c r="S108" s="81"/>
      <c r="T108" s="81"/>
      <c r="U108" s="81"/>
      <c r="V108" s="81"/>
      <c r="W108" s="81"/>
      <c r="X108" s="81"/>
      <c r="Y108" s="81"/>
      <c r="Z108" s="81"/>
      <c r="AA108" s="81"/>
      <c r="AB108" s="81"/>
      <c r="AC108" s="81"/>
      <c r="AD108" s="81"/>
      <c r="AE108" s="81"/>
      <c r="AF108" s="81"/>
      <c r="AG108" s="81"/>
      <c r="AH108" s="81"/>
      <c r="AI108" s="81"/>
      <c r="AJ108" s="81"/>
      <c r="AK108" s="81"/>
      <c r="AL108" s="81"/>
      <c r="AM108" s="81"/>
      <c r="AN108" s="81"/>
      <c r="AO108" s="81"/>
      <c r="AP108" s="81"/>
      <c r="AQ108" s="81"/>
      <c r="AR108" s="81"/>
      <c r="AS108" s="81"/>
      <c r="AT108" s="81"/>
      <c r="AU108" s="81"/>
      <c r="AV108" s="81"/>
      <c r="AW108" s="81"/>
      <c r="AX108" s="81"/>
      <c r="AY108" s="81"/>
      <c r="AZ108" s="81"/>
      <c r="BA108" s="81"/>
      <c r="BB108" s="81"/>
      <c r="BC108" s="81"/>
      <c r="BD108" s="81"/>
      <c r="BE108" s="81"/>
      <c r="BF108" s="81"/>
      <c r="BG108" s="81"/>
    </row>
    <row r="109" spans="1:59" x14ac:dyDescent="0.25">
      <c r="C109" s="57"/>
      <c r="D109" s="69"/>
      <c r="E109" s="76"/>
      <c r="AB109" s="81"/>
      <c r="AC109" s="81"/>
      <c r="AD109" s="81"/>
      <c r="AE109" s="81"/>
      <c r="AF109" s="81"/>
    </row>
    <row r="110" spans="1:59" x14ac:dyDescent="0.25">
      <c r="AB110" s="81"/>
      <c r="AC110" s="81"/>
      <c r="AD110" s="81"/>
      <c r="AE110" s="81"/>
      <c r="AF110" s="81"/>
    </row>
    <row r="111" spans="1:59" x14ac:dyDescent="0.25">
      <c r="AB111" s="81"/>
      <c r="AC111" s="81"/>
      <c r="AD111" s="81"/>
      <c r="AE111" s="81"/>
      <c r="AF111" s="81"/>
    </row>
    <row r="113" spans="4:4" x14ac:dyDescent="0.25">
      <c r="D113" s="71"/>
    </row>
    <row r="114" spans="4:4" x14ac:dyDescent="0.25">
      <c r="D114" s="71"/>
    </row>
    <row r="115" spans="4:4" x14ac:dyDescent="0.25">
      <c r="D115" s="71"/>
    </row>
    <row r="116" spans="4:4" x14ac:dyDescent="0.25">
      <c r="D116" s="69"/>
    </row>
  </sheetData>
  <mergeCells count="16">
    <mergeCell ref="L8:L9"/>
    <mergeCell ref="A1:X1"/>
    <mergeCell ref="A6:W6"/>
    <mergeCell ref="A7:A9"/>
    <mergeCell ref="B7:B9"/>
    <mergeCell ref="C7:C9"/>
    <mergeCell ref="D7:D9"/>
    <mergeCell ref="E7:H7"/>
    <mergeCell ref="I7:I9"/>
    <mergeCell ref="J7:L7"/>
    <mergeCell ref="M7:M9"/>
    <mergeCell ref="E8:E9"/>
    <mergeCell ref="F8:G8"/>
    <mergeCell ref="H8:H9"/>
    <mergeCell ref="J8:J9"/>
    <mergeCell ref="K8:K9"/>
  </mergeCells>
  <printOptions horizontalCentered="1"/>
  <pageMargins left="0.11811023622047245" right="0.11811023622047245" top="0.35433070866141736" bottom="0.15748031496062992" header="0.31496062992125984" footer="0.31496062992125984"/>
  <pageSetup paperSize="8" scale="10" orientation="portrait" horizontalDpi="4294967294" r:id="rId1"/>
  <ignoredErrors>
    <ignoredError sqref="E16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МРТ_Дети_2019</vt:lpstr>
      <vt:lpstr>МРТ_Взрослые_2019</vt:lpstr>
      <vt:lpstr>Лист2</vt:lpstr>
      <vt:lpstr>МРТ_Взрослые_2019!Заголовки_для_печати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plan3.lokz</dc:creator>
  <cp:lastModifiedBy>plan3.lokz</cp:lastModifiedBy>
  <dcterms:created xsi:type="dcterms:W3CDTF">2019-01-15T12:17:59Z</dcterms:created>
  <dcterms:modified xsi:type="dcterms:W3CDTF">2019-01-15T14:31:28Z</dcterms:modified>
</cp:coreProperties>
</file>